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4400" windowHeight="11760" tabRatio="671"/>
  </bookViews>
  <sheets>
    <sheet name="Table1-Hospitals by Type" sheetId="9" r:id="rId1"/>
    <sheet name="Table2-Hospitals by Bedsize" sheetId="8" r:id="rId2"/>
    <sheet name="Table3-CLAB ICUOther" sheetId="27" r:id="rId3"/>
    <sheet name="Table4-CLAB SCA_ONC" sheetId="11" r:id="rId4"/>
    <sheet name="Table5-CAU non-NICU" sheetId="12" r:id="rId5"/>
    <sheet name="Table6-pedVAP non-NICU" sheetId="13" r:id="rId6"/>
    <sheet name="Table7-CLAB NICU L3" sheetId="14" r:id="rId7"/>
    <sheet name="Table8-CLAB NICU L2-3" sheetId="15" r:id="rId8"/>
    <sheet name="Table9-VAP NICU L3" sheetId="16" r:id="rId9"/>
    <sheet name="Table10-VAP NICU L2-3" sheetId="17" r:id="rId10"/>
    <sheet name="Table 11-LTACHs" sheetId="33" r:id="rId11"/>
    <sheet name="Table12- IRFs" sheetId="35" r:id="rId12"/>
    <sheet name="Table13-CAHs" sheetId="32" r:id="rId13"/>
    <sheet name="Table14-CLAB Sites by locType" sheetId="34" r:id="rId14"/>
    <sheet name="Table15-CAU Sites by LocType" sheetId="36" r:id="rId15"/>
    <sheet name="Table16-PedVAPSites by LocType" sheetId="37" r:id="rId16"/>
    <sheet name="Table17-DA Sites for LTACHs" sheetId="38" r:id="rId17"/>
    <sheet name="Table18-DA Sites for IRFs" sheetId="39" r:id="rId18"/>
    <sheet name="Table19-DA Sites for CAHs" sheetId="40" r:id="rId19"/>
    <sheet name="Table_S1-CLAB Sites ICU-Other" sheetId="41" r:id="rId20"/>
    <sheet name="Table_S2-CLAB Sites SCA_ONC" sheetId="42" r:id="rId21"/>
    <sheet name="Table_S3-CAU Sites non-NICU" sheetId="43" r:id="rId22"/>
    <sheet name="Table_S4-VAP Sites non-NICU" sheetId="44" r:id="rId23"/>
    <sheet name="Table_S5-CLAB Sites NICU L3" sheetId="45" r:id="rId24"/>
    <sheet name="Table_S6-CLAB Sites NICU L2-3" sheetId="46" r:id="rId25"/>
    <sheet name="Table_S7-VAP Sites NICU L3" sheetId="47" r:id="rId26"/>
    <sheet name="Table_S8-VAP Sites NICU L2-3" sheetId="48" r:id="rId27"/>
  </sheets>
  <definedNames>
    <definedName name="_xlnm._FilterDatabase" localSheetId="2" hidden="1">'Table3-CLAB ICUOther'!$A$4:$S$68</definedName>
    <definedName name="cau_icusca" localSheetId="10">#REF!</definedName>
    <definedName name="cau_icusca" localSheetId="11">#REF!</definedName>
    <definedName name="cau_icusca">#REF!</definedName>
    <definedName name="clab_icu" localSheetId="10">#REF!</definedName>
    <definedName name="clab_icu" localSheetId="11">#REF!</definedName>
    <definedName name="clab_icu">#REF!</definedName>
    <definedName name="clab_nicu" localSheetId="10">#REF!</definedName>
    <definedName name="clab_nicu" localSheetId="11">#REF!</definedName>
    <definedName name="clab_nicu">#REF!</definedName>
    <definedName name="pclab_sca" localSheetId="10">#REF!</definedName>
    <definedName name="pclab_sca" localSheetId="11">#REF!</definedName>
    <definedName name="pclab_sca">#REF!</definedName>
    <definedName name="PPP" localSheetId="10">#REF!</definedName>
    <definedName name="PPP" localSheetId="11">#REF!</definedName>
    <definedName name="PPP">#REF!</definedName>
    <definedName name="_xlnm.Print_Area" localSheetId="19">'Table_S1-CLAB Sites ICU-Other'!$A$1:$G$79</definedName>
    <definedName name="_xlnm.Print_Area" localSheetId="21">'Table_S3-CAU Sites non-NICU'!$A$1:$G$92</definedName>
    <definedName name="_xlnm.Print_Area" localSheetId="2">'Table3-CLAB ICUOther'!$A$1:$K$154</definedName>
    <definedName name="SSI" localSheetId="10">#REF!</definedName>
    <definedName name="SSI" localSheetId="11">#REF!</definedName>
    <definedName name="SSI">#REF!</definedName>
    <definedName name="Table_3" localSheetId="10">#REF!</definedName>
    <definedName name="Table_3" localSheetId="11">#REF!</definedName>
    <definedName name="Table_3" localSheetId="2">'Table3-CLAB ICUOther'!$A$4:$S$68</definedName>
    <definedName name="Table_3">#REF!</definedName>
    <definedName name="tclab_sca" localSheetId="10">#REF!</definedName>
    <definedName name="tclab_sca" localSheetId="11">#REF!</definedName>
    <definedName name="TCLAB_SCA" localSheetId="0">#REF!</definedName>
    <definedName name="TCLAB_SCA" localSheetId="1">#REF!</definedName>
    <definedName name="tclab_sca">#REF!</definedName>
    <definedName name="ucab_nicu" localSheetId="10">#REF!</definedName>
    <definedName name="ucab_nicu" localSheetId="11">#REF!</definedName>
    <definedName name="ucab_nicu">#REF!</definedName>
    <definedName name="vap_icusca" localSheetId="10">#REF!</definedName>
    <definedName name="vap_icusca" localSheetId="11">#REF!</definedName>
    <definedName name="vap_icusca">#REF!</definedName>
    <definedName name="vap_nicu" localSheetId="10">#REF!</definedName>
    <definedName name="vap_nicu" localSheetId="11">#REF!</definedName>
    <definedName name="vap_nicu">#REF!</definedName>
  </definedNames>
  <calcPr calcId="145621"/>
</workbook>
</file>

<file path=xl/calcChain.xml><?xml version="1.0" encoding="utf-8"?>
<calcChain xmlns="http://schemas.openxmlformats.org/spreadsheetml/2006/main">
  <c r="F10" i="48" l="1"/>
  <c r="D10" i="48"/>
  <c r="B10" i="48"/>
  <c r="H9" i="48"/>
  <c r="C9" i="48" s="1"/>
  <c r="E9" i="48"/>
  <c r="H8" i="48"/>
  <c r="C8" i="48" s="1"/>
  <c r="H7" i="48"/>
  <c r="E7" i="48" s="1"/>
  <c r="H6" i="48"/>
  <c r="E6" i="48" s="1"/>
  <c r="G6" i="48"/>
  <c r="C6" i="48"/>
  <c r="H5" i="48"/>
  <c r="E5" i="48" s="1"/>
  <c r="G5" i="48"/>
  <c r="C5" i="48"/>
  <c r="F10" i="47"/>
  <c r="D10" i="47"/>
  <c r="B10" i="47"/>
  <c r="H9" i="47"/>
  <c r="E9" i="47" s="1"/>
  <c r="C9" i="47"/>
  <c r="H8" i="47"/>
  <c r="E8" i="47"/>
  <c r="C8" i="47"/>
  <c r="H7" i="47"/>
  <c r="E7" i="47" s="1"/>
  <c r="H6" i="47"/>
  <c r="E6" i="47" s="1"/>
  <c r="G6" i="47"/>
  <c r="C6" i="47"/>
  <c r="H5" i="47"/>
  <c r="E5" i="47" s="1"/>
  <c r="G5" i="47"/>
  <c r="C5" i="47"/>
  <c r="D11" i="46"/>
  <c r="B11" i="46"/>
  <c r="F11" i="46" s="1"/>
  <c r="F10" i="46"/>
  <c r="E10" i="46" s="1"/>
  <c r="F9" i="46"/>
  <c r="C9" i="46" s="1"/>
  <c r="E9" i="46"/>
  <c r="F8" i="46"/>
  <c r="E8" i="46" s="1"/>
  <c r="C8" i="46"/>
  <c r="F7" i="46"/>
  <c r="E7" i="46"/>
  <c r="C7" i="46"/>
  <c r="F6" i="46"/>
  <c r="E6" i="46" s="1"/>
  <c r="D11" i="45"/>
  <c r="B11" i="45"/>
  <c r="F11" i="45" s="1"/>
  <c r="F10" i="45"/>
  <c r="E10" i="45" s="1"/>
  <c r="F9" i="45"/>
  <c r="C9" i="45" s="1"/>
  <c r="E9" i="45"/>
  <c r="F8" i="45"/>
  <c r="E8" i="45" s="1"/>
  <c r="F7" i="45"/>
  <c r="E7" i="45"/>
  <c r="C7" i="45"/>
  <c r="F6" i="45"/>
  <c r="E6" i="45" s="1"/>
  <c r="F10" i="44"/>
  <c r="D10" i="44"/>
  <c r="H10" i="44" s="1"/>
  <c r="B10" i="44"/>
  <c r="H9" i="44"/>
  <c r="C9" i="44" s="1"/>
  <c r="E9" i="44"/>
  <c r="H8" i="44"/>
  <c r="E8" i="44" s="1"/>
  <c r="C8" i="44"/>
  <c r="H7" i="44"/>
  <c r="E7" i="44"/>
  <c r="C7" i="44"/>
  <c r="D85" i="43"/>
  <c r="B85" i="43"/>
  <c r="F84" i="43"/>
  <c r="E84" i="43"/>
  <c r="C84" i="43"/>
  <c r="F83" i="43"/>
  <c r="C83" i="43" s="1"/>
  <c r="F82" i="43"/>
  <c r="C82" i="43" s="1"/>
  <c r="F81" i="43"/>
  <c r="C81" i="43" s="1"/>
  <c r="F80" i="43"/>
  <c r="C80" i="43" s="1"/>
  <c r="F77" i="43"/>
  <c r="F76" i="43"/>
  <c r="C76" i="43"/>
  <c r="F75" i="43"/>
  <c r="C75" i="43" s="1"/>
  <c r="E75" i="43"/>
  <c r="F74" i="43"/>
  <c r="E74" i="43" s="1"/>
  <c r="C74" i="43"/>
  <c r="F73" i="43"/>
  <c r="C73" i="43"/>
  <c r="F72" i="43"/>
  <c r="C72" i="43" s="1"/>
  <c r="E72" i="43"/>
  <c r="F71" i="43"/>
  <c r="C71" i="43" s="1"/>
  <c r="F70" i="43"/>
  <c r="C70" i="43" s="1"/>
  <c r="F69" i="43"/>
  <c r="C69" i="43" s="1"/>
  <c r="F68" i="43"/>
  <c r="C68" i="43" s="1"/>
  <c r="F67" i="43"/>
  <c r="E67" i="43" s="1"/>
  <c r="C67" i="43"/>
  <c r="F66" i="43"/>
  <c r="C66" i="43"/>
  <c r="F65" i="43"/>
  <c r="C65" i="43"/>
  <c r="F64" i="43"/>
  <c r="C64" i="43"/>
  <c r="F63" i="43"/>
  <c r="C63" i="43"/>
  <c r="F62" i="43"/>
  <c r="E62" i="43"/>
  <c r="C62" i="43"/>
  <c r="F61" i="43"/>
  <c r="E61" i="43" s="1"/>
  <c r="F60" i="43"/>
  <c r="C60" i="43" s="1"/>
  <c r="E60" i="43"/>
  <c r="F59" i="43"/>
  <c r="C59" i="43" s="1"/>
  <c r="F58" i="43"/>
  <c r="C58" i="43" s="1"/>
  <c r="F57" i="43"/>
  <c r="C57" i="43" s="1"/>
  <c r="F56" i="43"/>
  <c r="C56" i="43" s="1"/>
  <c r="F55" i="43"/>
  <c r="C55" i="43" s="1"/>
  <c r="F54" i="43"/>
  <c r="F53" i="43"/>
  <c r="C53" i="43"/>
  <c r="F52" i="43"/>
  <c r="E52" i="43"/>
  <c r="C52" i="43"/>
  <c r="F51" i="43"/>
  <c r="F50" i="43"/>
  <c r="E50" i="43"/>
  <c r="C50" i="43"/>
  <c r="F47" i="43"/>
  <c r="C47" i="43" s="1"/>
  <c r="F46" i="43"/>
  <c r="C46" i="43" s="1"/>
  <c r="F45" i="43"/>
  <c r="E45" i="43" s="1"/>
  <c r="C45" i="43"/>
  <c r="F42" i="43"/>
  <c r="C42" i="43"/>
  <c r="F41" i="43"/>
  <c r="E41" i="43"/>
  <c r="C41" i="43"/>
  <c r="F38" i="43"/>
  <c r="C38" i="43" s="1"/>
  <c r="F35" i="43"/>
  <c r="E35" i="43" s="1"/>
  <c r="C35" i="43"/>
  <c r="F34" i="43"/>
  <c r="F33" i="43"/>
  <c r="C33" i="43" s="1"/>
  <c r="F32" i="43"/>
  <c r="E32" i="43" s="1"/>
  <c r="C32" i="43"/>
  <c r="F31" i="43"/>
  <c r="C31" i="43" s="1"/>
  <c r="E31" i="43"/>
  <c r="F30" i="43"/>
  <c r="E30" i="43" s="1"/>
  <c r="C30" i="43"/>
  <c r="F29" i="43"/>
  <c r="E29" i="43"/>
  <c r="C29" i="43"/>
  <c r="F28" i="43"/>
  <c r="E28" i="43" s="1"/>
  <c r="C28" i="43"/>
  <c r="F25" i="43"/>
  <c r="C25" i="43" s="1"/>
  <c r="E25" i="43"/>
  <c r="F24" i="43"/>
  <c r="E24" i="43" s="1"/>
  <c r="C24" i="43"/>
  <c r="F23" i="43"/>
  <c r="E23" i="43"/>
  <c r="C23" i="43"/>
  <c r="F22" i="43"/>
  <c r="E22" i="43" s="1"/>
  <c r="F21" i="43"/>
  <c r="C21" i="43"/>
  <c r="F20" i="43"/>
  <c r="F19" i="43"/>
  <c r="F18" i="43"/>
  <c r="C18" i="43" s="1"/>
  <c r="E18" i="43"/>
  <c r="F17" i="43"/>
  <c r="C17" i="43" s="1"/>
  <c r="F16" i="43"/>
  <c r="C16" i="43" s="1"/>
  <c r="F15" i="43"/>
  <c r="E15" i="43" s="1"/>
  <c r="C15" i="43"/>
  <c r="F14" i="43"/>
  <c r="E14" i="43"/>
  <c r="C14" i="43"/>
  <c r="F13" i="43"/>
  <c r="E13" i="43" s="1"/>
  <c r="C13" i="43"/>
  <c r="F12" i="43"/>
  <c r="C12" i="43" s="1"/>
  <c r="E12" i="43"/>
  <c r="F11" i="43"/>
  <c r="E11" i="43" s="1"/>
  <c r="C11" i="43"/>
  <c r="F10" i="43"/>
  <c r="C10" i="43" s="1"/>
  <c r="E10" i="43"/>
  <c r="F9" i="43"/>
  <c r="E9" i="43" s="1"/>
  <c r="C9" i="43"/>
  <c r="F8" i="43"/>
  <c r="E8" i="43"/>
  <c r="C8" i="43"/>
  <c r="F7" i="43"/>
  <c r="E7" i="43" s="1"/>
  <c r="D30" i="42"/>
  <c r="B30" i="42"/>
  <c r="F29" i="42"/>
  <c r="E29" i="42" s="1"/>
  <c r="C29" i="42"/>
  <c r="F28" i="42"/>
  <c r="C28" i="42" s="1"/>
  <c r="E28" i="42"/>
  <c r="F27" i="42"/>
  <c r="E27" i="42" s="1"/>
  <c r="C27" i="42"/>
  <c r="F26" i="42"/>
  <c r="E26" i="42"/>
  <c r="C26" i="42"/>
  <c r="F25" i="42"/>
  <c r="E25" i="42" s="1"/>
  <c r="C25" i="42"/>
  <c r="F24" i="42"/>
  <c r="C24" i="42" s="1"/>
  <c r="E24" i="42"/>
  <c r="F23" i="42"/>
  <c r="C23" i="42"/>
  <c r="F22" i="42"/>
  <c r="E22" i="42"/>
  <c r="C22" i="42"/>
  <c r="F21" i="42"/>
  <c r="E21" i="42" s="1"/>
  <c r="D16" i="42"/>
  <c r="B16" i="42"/>
  <c r="F15" i="42"/>
  <c r="E15" i="42" s="1"/>
  <c r="C15" i="42"/>
  <c r="F14" i="42"/>
  <c r="C14" i="42" s="1"/>
  <c r="E14" i="42"/>
  <c r="F13" i="42"/>
  <c r="E13" i="42" s="1"/>
  <c r="C13" i="42"/>
  <c r="F12" i="42"/>
  <c r="E12" i="42"/>
  <c r="C12" i="42"/>
  <c r="F11" i="42"/>
  <c r="E11" i="42" s="1"/>
  <c r="C11" i="42"/>
  <c r="F10" i="42"/>
  <c r="C10" i="42" s="1"/>
  <c r="E10" i="42"/>
  <c r="F9" i="42"/>
  <c r="C9" i="42"/>
  <c r="F8" i="42"/>
  <c r="E8" i="42"/>
  <c r="C8" i="42"/>
  <c r="F7" i="42"/>
  <c r="C7" i="42" s="1"/>
  <c r="D74" i="41"/>
  <c r="B74" i="41"/>
  <c r="F73" i="41"/>
  <c r="C73" i="41"/>
  <c r="F72" i="41"/>
  <c r="F70" i="41"/>
  <c r="E70" i="41" s="1"/>
  <c r="C70" i="41"/>
  <c r="F67" i="41"/>
  <c r="F66" i="41"/>
  <c r="E66" i="41" s="1"/>
  <c r="C66" i="41"/>
  <c r="F65" i="41"/>
  <c r="E65" i="41"/>
  <c r="C65" i="41"/>
  <c r="F64" i="41"/>
  <c r="E64" i="41" s="1"/>
  <c r="C64" i="41"/>
  <c r="F63" i="41"/>
  <c r="E63" i="41"/>
  <c r="C63" i="41"/>
  <c r="F62" i="41"/>
  <c r="E62" i="41" s="1"/>
  <c r="F61" i="41"/>
  <c r="C61" i="41" s="1"/>
  <c r="E61" i="41"/>
  <c r="F60" i="41"/>
  <c r="E60" i="41" s="1"/>
  <c r="F59" i="41"/>
  <c r="E59" i="41"/>
  <c r="C59" i="41"/>
  <c r="F58" i="41"/>
  <c r="C58" i="41" s="1"/>
  <c r="F57" i="41"/>
  <c r="E57" i="41" s="1"/>
  <c r="C57" i="41"/>
  <c r="F56" i="41"/>
  <c r="E56" i="41"/>
  <c r="C56" i="41"/>
  <c r="F55" i="41"/>
  <c r="E55" i="41" s="1"/>
  <c r="C55" i="41"/>
  <c r="F54" i="41"/>
  <c r="C54" i="41" s="1"/>
  <c r="E54" i="41"/>
  <c r="F53" i="41"/>
  <c r="E53" i="41" s="1"/>
  <c r="C53" i="41"/>
  <c r="F52" i="41"/>
  <c r="C52" i="41" s="1"/>
  <c r="E52" i="41"/>
  <c r="F51" i="41"/>
  <c r="E51" i="41" s="1"/>
  <c r="C51" i="41"/>
  <c r="F50" i="41"/>
  <c r="C50" i="41" s="1"/>
  <c r="E50" i="41"/>
  <c r="F49" i="41"/>
  <c r="C49" i="41" s="1"/>
  <c r="F48" i="41"/>
  <c r="F47" i="41"/>
  <c r="E47" i="41"/>
  <c r="C47" i="41"/>
  <c r="F46" i="41"/>
  <c r="C46" i="41" s="1"/>
  <c r="F45" i="41"/>
  <c r="E45" i="41" s="1"/>
  <c r="C45" i="41"/>
  <c r="F44" i="41"/>
  <c r="E44" i="41"/>
  <c r="C44" i="41"/>
  <c r="F43" i="41"/>
  <c r="C43" i="41" s="1"/>
  <c r="F42" i="41"/>
  <c r="C42" i="41" s="1"/>
  <c r="F41" i="41"/>
  <c r="E41" i="41" s="1"/>
  <c r="F40" i="41"/>
  <c r="C40" i="41"/>
  <c r="F39" i="41"/>
  <c r="E39" i="41"/>
  <c r="C39" i="41"/>
  <c r="F36" i="41"/>
  <c r="E36" i="41" s="1"/>
  <c r="C36" i="41"/>
  <c r="F35" i="41"/>
  <c r="C35" i="41" s="1"/>
  <c r="E35" i="41"/>
  <c r="E34" i="41"/>
  <c r="C34" i="41"/>
  <c r="F31" i="41"/>
  <c r="E31" i="41" s="1"/>
  <c r="F30" i="41"/>
  <c r="C30" i="41"/>
  <c r="F29" i="41"/>
  <c r="E29" i="41"/>
  <c r="C29" i="41"/>
  <c r="F26" i="41"/>
  <c r="E26" i="41" s="1"/>
  <c r="F25" i="41"/>
  <c r="C25" i="41" s="1"/>
  <c r="E25" i="41"/>
  <c r="F24" i="41"/>
  <c r="E24" i="41" s="1"/>
  <c r="F23" i="41"/>
  <c r="E23" i="41"/>
  <c r="C23" i="41"/>
  <c r="F22" i="41"/>
  <c r="E22" i="41" s="1"/>
  <c r="F21" i="41"/>
  <c r="F20" i="41"/>
  <c r="C20" i="41" s="1"/>
  <c r="F19" i="41"/>
  <c r="E19" i="41" s="1"/>
  <c r="F18" i="41"/>
  <c r="E18" i="41"/>
  <c r="C18" i="41"/>
  <c r="F17" i="41"/>
  <c r="E17" i="41" s="1"/>
  <c r="C17" i="41"/>
  <c r="F16" i="41"/>
  <c r="C16" i="41" s="1"/>
  <c r="E16" i="41"/>
  <c r="F15" i="41"/>
  <c r="E15" i="41" s="1"/>
  <c r="C15" i="41"/>
  <c r="F14" i="41"/>
  <c r="E14" i="41"/>
  <c r="C14" i="41"/>
  <c r="F13" i="41"/>
  <c r="E13" i="41" s="1"/>
  <c r="C13" i="41"/>
  <c r="F12" i="41"/>
  <c r="C12" i="41" s="1"/>
  <c r="E12" i="41"/>
  <c r="F11" i="41"/>
  <c r="E11" i="41" s="1"/>
  <c r="C11" i="41"/>
  <c r="F10" i="41"/>
  <c r="E10" i="41"/>
  <c r="C10" i="41"/>
  <c r="F9" i="41"/>
  <c r="E9" i="41" s="1"/>
  <c r="F8" i="41"/>
  <c r="C8" i="41" s="1"/>
  <c r="E8" i="41"/>
  <c r="C8" i="45" l="1"/>
  <c r="E10" i="44"/>
  <c r="G10" i="44"/>
  <c r="C10" i="44"/>
  <c r="C74" i="41"/>
  <c r="F16" i="42"/>
  <c r="E9" i="42"/>
  <c r="F30" i="42"/>
  <c r="E23" i="42"/>
  <c r="C19" i="41"/>
  <c r="C22" i="41"/>
  <c r="C31" i="41"/>
  <c r="E74" i="41"/>
  <c r="E54" i="43"/>
  <c r="C54" i="43"/>
  <c r="C85" i="43"/>
  <c r="C11" i="46"/>
  <c r="E11" i="46"/>
  <c r="C9" i="41"/>
  <c r="C24" i="41"/>
  <c r="C26" i="41"/>
  <c r="C41" i="41"/>
  <c r="C60" i="41"/>
  <c r="C62" i="41"/>
  <c r="F74" i="41"/>
  <c r="C21" i="42"/>
  <c r="C7" i="43"/>
  <c r="C22" i="43"/>
  <c r="C11" i="45"/>
  <c r="E11" i="45"/>
  <c r="F85" i="43"/>
  <c r="E85" i="43" s="1"/>
  <c r="H10" i="48"/>
  <c r="E10" i="48" s="1"/>
  <c r="G9" i="44"/>
  <c r="H10" i="47"/>
  <c r="C61" i="43"/>
  <c r="C6" i="45"/>
  <c r="C10" i="45"/>
  <c r="C6" i="46"/>
  <c r="C10" i="46"/>
  <c r="C7" i="47"/>
  <c r="C7" i="48"/>
  <c r="C10" i="48" l="1"/>
  <c r="G10" i="48"/>
  <c r="C30" i="42"/>
  <c r="E30" i="42"/>
  <c r="E10" i="47"/>
  <c r="G10" i="47"/>
  <c r="C10" i="47"/>
  <c r="C16" i="42"/>
  <c r="E16" i="42"/>
  <c r="E7" i="36" l="1"/>
  <c r="C7" i="36"/>
  <c r="E7" i="34"/>
  <c r="C7" i="34"/>
  <c r="D13" i="40" l="1"/>
  <c r="B13" i="40"/>
  <c r="F13" i="40" s="1"/>
  <c r="F12" i="40"/>
  <c r="E12" i="40" s="1"/>
  <c r="F11" i="40"/>
  <c r="C11" i="40" s="1"/>
  <c r="E11" i="40"/>
  <c r="D6" i="40"/>
  <c r="B6" i="40"/>
  <c r="F5" i="40"/>
  <c r="C5" i="40" s="1"/>
  <c r="E5" i="40"/>
  <c r="F4" i="40"/>
  <c r="E4" i="40" s="1"/>
  <c r="F6" i="37"/>
  <c r="H4" i="37"/>
  <c r="G4" i="37" s="1"/>
  <c r="H5" i="37"/>
  <c r="G5" i="37" s="1"/>
  <c r="D6" i="37"/>
  <c r="B6" i="37"/>
  <c r="D14" i="39"/>
  <c r="B14" i="39"/>
  <c r="F11" i="39"/>
  <c r="C11" i="39" s="1"/>
  <c r="F12" i="39"/>
  <c r="C12" i="39" s="1"/>
  <c r="F13" i="39"/>
  <c r="C13" i="39" s="1"/>
  <c r="E9" i="39"/>
  <c r="F9" i="39"/>
  <c r="F4" i="39"/>
  <c r="E4" i="39" s="1"/>
  <c r="D13" i="38"/>
  <c r="B13" i="38"/>
  <c r="F13" i="38" s="1"/>
  <c r="C13" i="38" s="1"/>
  <c r="F12" i="38"/>
  <c r="C12" i="38" s="1"/>
  <c r="E12" i="38"/>
  <c r="F11" i="38"/>
  <c r="E11" i="38" s="1"/>
  <c r="D6" i="38"/>
  <c r="B6" i="38"/>
  <c r="C4" i="38"/>
  <c r="F5" i="38"/>
  <c r="E5" i="38" s="1"/>
  <c r="F4" i="38"/>
  <c r="D4" i="34"/>
  <c r="B4" i="34"/>
  <c r="D4" i="36"/>
  <c r="B4" i="36"/>
  <c r="D15" i="36"/>
  <c r="B15" i="36"/>
  <c r="C4" i="40" l="1"/>
  <c r="E13" i="40"/>
  <c r="C13" i="40"/>
  <c r="F6" i="40"/>
  <c r="C6" i="40" s="1"/>
  <c r="C12" i="40"/>
  <c r="H6" i="37"/>
  <c r="G6" i="37" s="1"/>
  <c r="F14" i="39"/>
  <c r="C9" i="39"/>
  <c r="E4" i="37"/>
  <c r="C5" i="37"/>
  <c r="E5" i="37"/>
  <c r="C4" i="37"/>
  <c r="C14" i="39"/>
  <c r="E13" i="39"/>
  <c r="E12" i="39"/>
  <c r="E11" i="39"/>
  <c r="E14" i="39"/>
  <c r="C4" i="39"/>
  <c r="C11" i="38"/>
  <c r="E13" i="38"/>
  <c r="F6" i="38"/>
  <c r="E6" i="38" s="1"/>
  <c r="C5" i="38"/>
  <c r="E4" i="38"/>
  <c r="C6" i="38"/>
  <c r="D16" i="34"/>
  <c r="B16" i="34"/>
  <c r="F13" i="34"/>
  <c r="C13" i="34" s="1"/>
  <c r="F14" i="34"/>
  <c r="C14" i="34" s="1"/>
  <c r="F15" i="34"/>
  <c r="E15" i="34" s="1"/>
  <c r="E14" i="36"/>
  <c r="F12" i="36"/>
  <c r="E12" i="36" s="1"/>
  <c r="F13" i="36"/>
  <c r="F14" i="36"/>
  <c r="C14" i="36" s="1"/>
  <c r="E6" i="40" l="1"/>
  <c r="E6" i="37"/>
  <c r="C6" i="37"/>
  <c r="C13" i="36"/>
  <c r="E13" i="36"/>
  <c r="C15" i="34"/>
  <c r="C12" i="36"/>
  <c r="E14" i="34"/>
  <c r="E13" i="34"/>
  <c r="F10" i="36"/>
  <c r="E10" i="36"/>
  <c r="F9" i="36"/>
  <c r="C9" i="36" s="1"/>
  <c r="E9" i="36"/>
  <c r="F8" i="36"/>
  <c r="E8" i="36" s="1"/>
  <c r="F6" i="36"/>
  <c r="C6" i="36" s="1"/>
  <c r="F5" i="36"/>
  <c r="E5" i="36" s="1"/>
  <c r="C10" i="36" l="1"/>
  <c r="F4" i="36"/>
  <c r="F15" i="36"/>
  <c r="C5" i="36"/>
  <c r="E6" i="36"/>
  <c r="C8" i="36"/>
  <c r="E15" i="36" l="1"/>
  <c r="C15" i="36"/>
  <c r="E4" i="36"/>
  <c r="C4" i="36"/>
  <c r="F11" i="34"/>
  <c r="F10" i="34"/>
  <c r="C10" i="34"/>
  <c r="E10" i="34"/>
  <c r="F6" i="34"/>
  <c r="E6" i="34" s="1"/>
  <c r="F8" i="34"/>
  <c r="C8" i="34" s="1"/>
  <c r="F9" i="34"/>
  <c r="C9" i="34" s="1"/>
  <c r="C6" i="34"/>
  <c r="F5" i="34"/>
  <c r="C5" i="34" s="1"/>
  <c r="E11" i="34" l="1"/>
  <c r="F4" i="34"/>
  <c r="F16" i="34"/>
  <c r="C11" i="34"/>
  <c r="E9" i="34"/>
  <c r="E8" i="34"/>
  <c r="E5" i="34"/>
  <c r="E16" i="34" l="1"/>
  <c r="C16" i="34"/>
  <c r="E4" i="34"/>
  <c r="C4" i="34"/>
</calcChain>
</file>

<file path=xl/sharedStrings.xml><?xml version="1.0" encoding="utf-8"?>
<sst xmlns="http://schemas.openxmlformats.org/spreadsheetml/2006/main" count="1605" uniqueCount="633">
  <si>
    <t>Major teaching</t>
  </si>
  <si>
    <t>Hospital type</t>
  </si>
  <si>
    <t>N (%)</t>
  </si>
  <si>
    <t>Children's</t>
  </si>
  <si>
    <t>General, including acute, trauma, and teaching</t>
  </si>
  <si>
    <t>Military</t>
  </si>
  <si>
    <t>Oncology</t>
  </si>
  <si>
    <t>Orthopedic</t>
  </si>
  <si>
    <t>Psychiatric</t>
  </si>
  <si>
    <t>Rehabilitation</t>
  </si>
  <si>
    <t>Surgical</t>
  </si>
  <si>
    <t>Women's</t>
  </si>
  <si>
    <t>Total</t>
  </si>
  <si>
    <t>Bed size category</t>
  </si>
  <si>
    <t>201-500</t>
  </si>
  <si>
    <t>Graduate teaching</t>
  </si>
  <si>
    <t>Central line-associated BSI rate*</t>
  </si>
  <si>
    <t>Percentile</t>
  </si>
  <si>
    <t>loccdc</t>
  </si>
  <si>
    <t>Type of Location</t>
  </si>
  <si>
    <t>No. of
CLABSI</t>
  </si>
  <si>
    <t>Central line-
days</t>
  </si>
  <si>
    <t>Pooled
mean</t>
  </si>
  <si>
    <t>10%</t>
  </si>
  <si>
    <t>25%</t>
  </si>
  <si>
    <t>50%
(median)</t>
  </si>
  <si>
    <t>75%</t>
  </si>
  <si>
    <t>90%</t>
  </si>
  <si>
    <t>Critical Care Units</t>
  </si>
  <si>
    <t>Critical Care</t>
  </si>
  <si>
    <t>IN:ACUTE:CC:B</t>
  </si>
  <si>
    <t>Burn</t>
  </si>
  <si>
    <t>IN:ACUTE:CC:C</t>
  </si>
  <si>
    <t>IN:ACUTE:CC:CT</t>
  </si>
  <si>
    <t>IN:ACUTE:CC:CT_PED</t>
  </si>
  <si>
    <t>Pediatric cardiothoracic</t>
  </si>
  <si>
    <t>IN:ACUTE:CC:M</t>
  </si>
  <si>
    <t>IN:ACUTE:CC:MS</t>
  </si>
  <si>
    <t>IN:ACUTE:CC:MS_PED</t>
  </si>
  <si>
    <t>IN:ACUTE:CC:M_PED</t>
  </si>
  <si>
    <t>IN:ACUTE:CC:N</t>
  </si>
  <si>
    <t>Neurologic</t>
  </si>
  <si>
    <t>IN:ACUTE:CC:NS</t>
  </si>
  <si>
    <t>Neurosurgical</t>
  </si>
  <si>
    <t>IN:ACUTE:CC:PNATL</t>
  </si>
  <si>
    <t>Prenatal</t>
  </si>
  <si>
    <t>IN:ACUTE:CC:R</t>
  </si>
  <si>
    <t>Respiratory</t>
  </si>
  <si>
    <t>IN:ACUTE:CC:S</t>
  </si>
  <si>
    <t>IN:ACUTE:CC:T</t>
  </si>
  <si>
    <t>Trauma</t>
  </si>
  <si>
    <t>IN:ACUTE:STEP</t>
  </si>
  <si>
    <t>IN:ACUTE:STEP:NURS</t>
  </si>
  <si>
    <t>IN:ACUTE:STEP:PED</t>
  </si>
  <si>
    <t>Inpatient Wards</t>
  </si>
  <si>
    <t>IN:ACUTE:WARD:ANTENAT</t>
  </si>
  <si>
    <t>Antenatal</t>
  </si>
  <si>
    <t>IN:ACUTE:WARD:B</t>
  </si>
  <si>
    <t>IN:ACUTE:WARD:BHV</t>
  </si>
  <si>
    <t>IN:ACUTE:WARD:GNT</t>
  </si>
  <si>
    <t>Geronotology</t>
  </si>
  <si>
    <t>IN:ACUTE:WARD:GU</t>
  </si>
  <si>
    <t>Genitourinary</t>
  </si>
  <si>
    <t>IN:ACUTE:WARD:GYN</t>
  </si>
  <si>
    <t>Gynecology</t>
  </si>
  <si>
    <t>IN:ACUTE:WARD:JAL</t>
  </si>
  <si>
    <t>Jail</t>
  </si>
  <si>
    <t>IN:ACUTE:WARD:LD</t>
  </si>
  <si>
    <t>IN:ACUTE:WARD:LD_PP</t>
  </si>
  <si>
    <t>IN:ACUTE:WARD:M</t>
  </si>
  <si>
    <t>Medical</t>
  </si>
  <si>
    <t>IN:ACUTE:WARD:MS</t>
  </si>
  <si>
    <t>IN:ACUTE:WARD:MS_PED</t>
  </si>
  <si>
    <t>IN:ACUTE:WARD:M_PED</t>
  </si>
  <si>
    <t>IN:ACUTE:WARD:N</t>
  </si>
  <si>
    <t>IN:ACUTE:WARD:NS</t>
  </si>
  <si>
    <t>IN:ACUTE:WARD:NURS</t>
  </si>
  <si>
    <t>Well-Baby Nursery</t>
  </si>
  <si>
    <t>IN:ACUTE:WARD:ORT</t>
  </si>
  <si>
    <t>IN:ACUTE:WARD:PP</t>
  </si>
  <si>
    <t>IN:ACUTE:WARD:PULM</t>
  </si>
  <si>
    <t>Pulmonary</t>
  </si>
  <si>
    <t>IN:ACUTE:WARD:REHAB</t>
  </si>
  <si>
    <t>IN:ACUTE:WARD:REHAB_PED</t>
  </si>
  <si>
    <t>IN:ACUTE:WARD:S</t>
  </si>
  <si>
    <t>IN:ACUTE:WARD:STRK</t>
  </si>
  <si>
    <t>IN:ACUTE:WARD:S_PED</t>
  </si>
  <si>
    <t>IN:ACUTE:WARD:TEL</t>
  </si>
  <si>
    <t>Telemetry</t>
  </si>
  <si>
    <t>IN:ACUTE:WARD:T_ORT</t>
  </si>
  <si>
    <t>Orthopedic Trauma</t>
  </si>
  <si>
    <t>IN:ACUTE:WARD:VS</t>
  </si>
  <si>
    <t>Vascular Surgery</t>
  </si>
  <si>
    <t>IN:NONACUTE:LTC</t>
  </si>
  <si>
    <t>IN:ACUTE:SCA:LTAC</t>
  </si>
  <si>
    <t>Patient-
days</t>
  </si>
  <si>
    <r>
      <t xml:space="preserve">Permanent Central line-associated BSI rate </t>
    </r>
    <r>
      <rPr>
        <b/>
        <vertAlign val="superscript"/>
        <sz val="10"/>
        <rFont val="Arial"/>
        <family val="2"/>
      </rPr>
      <t>*</t>
    </r>
  </si>
  <si>
    <t>Permanent
Central line-
days</t>
  </si>
  <si>
    <t>Temporary
Central line-
days</t>
  </si>
  <si>
    <t>Type of location</t>
  </si>
  <si>
    <r>
      <t xml:space="preserve">Urinary catheter-associated UTI rate </t>
    </r>
    <r>
      <rPr>
        <b/>
        <vertAlign val="superscript"/>
        <sz val="10"/>
        <rFont val="Arial"/>
        <family val="2"/>
      </rPr>
      <t>*</t>
    </r>
  </si>
  <si>
    <t>No. of
CAUTI</t>
  </si>
  <si>
    <t>Urinary
catheter-
days</t>
  </si>
  <si>
    <t xml:space="preserve">Critical care units </t>
  </si>
  <si>
    <t>Patient
days</t>
  </si>
  <si>
    <r>
      <t xml:space="preserve">* </t>
    </r>
    <r>
      <rPr>
        <sz val="10"/>
        <rFont val="Arial"/>
        <family val="2"/>
      </rPr>
      <t xml:space="preserve"> </t>
    </r>
    <r>
      <rPr>
        <u/>
        <sz val="10"/>
        <rFont val="Arial"/>
        <family val="2"/>
      </rPr>
      <t xml:space="preserve">            Number of CAUTI                </t>
    </r>
    <r>
      <rPr>
        <sz val="10"/>
        <rFont val="Arial"/>
        <family val="2"/>
      </rPr>
      <t xml:space="preserve"> x 1000
     Number of urinary catheter-days</t>
    </r>
  </si>
  <si>
    <t>Ventilator
-days</t>
  </si>
  <si>
    <r>
      <t xml:space="preserve">Central line-associated BSI rate </t>
    </r>
    <r>
      <rPr>
        <b/>
        <vertAlign val="superscript"/>
        <sz val="10"/>
        <rFont val="Arial"/>
        <family val="2"/>
      </rPr>
      <t>*</t>
    </r>
  </si>
  <si>
    <t>Birth-weight category</t>
  </si>
  <si>
    <t>751-1000 grams</t>
  </si>
  <si>
    <t>1001-1500 grams</t>
  </si>
  <si>
    <t>1501-2500 grams</t>
  </si>
  <si>
    <t>&gt; 2500 grams</t>
  </si>
  <si>
    <t>Pooled
Mean</t>
  </si>
  <si>
    <r>
      <t xml:space="preserve">* </t>
    </r>
    <r>
      <rPr>
        <sz val="10"/>
        <rFont val="Arial"/>
        <family val="2"/>
      </rPr>
      <t xml:space="preserve"> </t>
    </r>
    <r>
      <rPr>
        <u/>
        <sz val="10"/>
        <rFont val="Arial"/>
        <family val="2"/>
      </rPr>
      <t xml:space="preserve">     Number of CLABSI                </t>
    </r>
    <r>
      <rPr>
        <sz val="10"/>
        <rFont val="Arial"/>
        <family val="2"/>
      </rPr>
      <t xml:space="preserve"> x 1000
        Number of central line-days</t>
    </r>
  </si>
  <si>
    <t>Medical
      -Major teaching</t>
  </si>
  <si>
    <t>Medical
      -All other</t>
  </si>
  <si>
    <t>Medical cardiac</t>
  </si>
  <si>
    <t>Medical/Surgical
     -Major teaching</t>
  </si>
  <si>
    <t>Medical/Surgical
      -All other, &gt;15 beds</t>
  </si>
  <si>
    <t xml:space="preserve">Pediatric medical </t>
  </si>
  <si>
    <t>Pediatric medical/surgical</t>
  </si>
  <si>
    <t>Surgical
      -Major teaching</t>
  </si>
  <si>
    <t>Surgical
      -All other</t>
  </si>
  <si>
    <t>Surgical cardiothoracic</t>
  </si>
  <si>
    <t>Step-down Units</t>
  </si>
  <si>
    <t>Adult step-down (post-critical care)</t>
  </si>
  <si>
    <t>Acute stroke</t>
  </si>
  <si>
    <t>Behavioral health/psychiatry</t>
  </si>
  <si>
    <t>Gerontology</t>
  </si>
  <si>
    <t>Labor and delivery</t>
  </si>
  <si>
    <t>Labor, delivery, recovery, postpartum suite</t>
  </si>
  <si>
    <t>Medical/Surgical</t>
  </si>
  <si>
    <t>Orthopedic trauma</t>
  </si>
  <si>
    <t>Pediatric medical</t>
  </si>
  <si>
    <t>Postpartum</t>
  </si>
  <si>
    <t>Vascular surgery</t>
  </si>
  <si>
    <t>Well-baby nursery</t>
  </si>
  <si>
    <t xml:space="preserve">Pediatric medical/surgical </t>
  </si>
  <si>
    <t>Step-Down Units</t>
  </si>
  <si>
    <t>Step-down NICU (level II)</t>
  </si>
  <si>
    <t>Pediatric step-down (post-critical care)</t>
  </si>
  <si>
    <t>Medical
     -Major teaching</t>
  </si>
  <si>
    <t>Medical
     -All other</t>
  </si>
  <si>
    <t>Medical/surgical
     -Major teaching</t>
  </si>
  <si>
    <t>Medical/surgical
     -All other &gt; 15 beds</t>
  </si>
  <si>
    <t>Surgical
     -Major teaching</t>
  </si>
  <si>
    <t>Surgical
     -All other</t>
  </si>
  <si>
    <r>
      <t xml:space="preserve">*  </t>
    </r>
    <r>
      <rPr>
        <u/>
        <sz val="10"/>
        <rFont val="Arial"/>
        <family val="2"/>
      </rPr>
      <t xml:space="preserve">     Number of CLABSI                </t>
    </r>
    <r>
      <rPr>
        <sz val="10"/>
        <rFont val="Arial"/>
        <family val="2"/>
      </rPr>
      <t xml:space="preserve"> x 1000
     Number of central line-days</t>
    </r>
  </si>
  <si>
    <t>Medical/surgical</t>
  </si>
  <si>
    <t>Pediatric surgical</t>
  </si>
  <si>
    <t>Medical Surgical
     -All other &gt; 15 beds</t>
  </si>
  <si>
    <t>Ventilator-
days</t>
  </si>
  <si>
    <r>
      <t>*</t>
    </r>
    <r>
      <rPr>
        <sz val="10"/>
        <rFont val="Arial"/>
        <family val="2"/>
      </rPr>
      <t xml:space="preserve">  </t>
    </r>
    <r>
      <rPr>
        <u/>
        <sz val="10"/>
        <rFont val="Arial"/>
        <family val="2"/>
      </rPr>
      <t xml:space="preserve">     Number of VAP                </t>
    </r>
    <r>
      <rPr>
        <sz val="10"/>
        <rFont val="Arial"/>
        <family val="2"/>
      </rPr>
      <t xml:space="preserve"> x 1000
     Number of ventilator-days</t>
    </r>
  </si>
  <si>
    <t>LCBI</t>
  </si>
  <si>
    <t>Medical/Surgical
      -All other, ≤15 beds</t>
  </si>
  <si>
    <t>Medical/surgical
     -All other ≤15 beds</t>
  </si>
  <si>
    <t>No. of
PCLABSI</t>
  </si>
  <si>
    <t>No. of
TCLABSI</t>
  </si>
  <si>
    <t>Solid organ transplant</t>
  </si>
  <si>
    <r>
      <t xml:space="preserve">*  </t>
    </r>
    <r>
      <rPr>
        <u/>
        <sz val="10"/>
        <rFont val="Arial"/>
        <family val="2"/>
      </rPr>
      <t xml:space="preserve">     Number of PCLABSI                          </t>
    </r>
    <r>
      <rPr>
        <sz val="10"/>
        <rFont val="Arial"/>
        <family val="2"/>
      </rPr>
      <t xml:space="preserve"> x 1000
     Number of permanent central line-days</t>
    </r>
  </si>
  <si>
    <r>
      <t>BSI</t>
    </r>
    <r>
      <rPr>
        <sz val="10"/>
        <rFont val="Arial"/>
        <family val="2"/>
      </rPr>
      <t>, bloodstream infection;</t>
    </r>
    <r>
      <rPr>
        <i/>
        <sz val="10"/>
        <rFont val="Arial"/>
        <family val="2"/>
      </rPr>
      <t xml:space="preserve"> PCLABSI</t>
    </r>
    <r>
      <rPr>
        <sz val="10"/>
        <rFont val="Arial"/>
        <family val="2"/>
      </rPr>
      <t>, permanent central line-associated BSI; TCLABSI, temporary central line-associated BSI</t>
    </r>
  </si>
  <si>
    <r>
      <rPr>
        <sz val="10"/>
        <rFont val="Calibri"/>
        <family val="2"/>
      </rPr>
      <t>≤</t>
    </r>
    <r>
      <rPr>
        <sz val="10"/>
        <rFont val="Arial"/>
        <family val="2"/>
      </rPr>
      <t xml:space="preserve"> 750 grams</t>
    </r>
  </si>
  <si>
    <t>Criterion 1
n (%)</t>
  </si>
  <si>
    <t>Criterion 2/3
n (%)</t>
  </si>
  <si>
    <t>PNU1
n (%)</t>
  </si>
  <si>
    <t>PNU2
n (%)</t>
  </si>
  <si>
    <t>PNU3
n (%)</t>
  </si>
  <si>
    <t>Ventilator dependent unit</t>
  </si>
  <si>
    <t>Acute Care Hospitals</t>
  </si>
  <si>
    <t>TOTAL</t>
  </si>
  <si>
    <t>Chronic care</t>
  </si>
  <si>
    <t>Chronic care unit</t>
  </si>
  <si>
    <t>SUTI
n (%)</t>
  </si>
  <si>
    <t>ABUTI
n (%)</t>
  </si>
  <si>
    <t>Total
N (%)</t>
  </si>
  <si>
    <r>
      <t xml:space="preserve">BSI, </t>
    </r>
    <r>
      <rPr>
        <sz val="10"/>
        <rFont val="Arial"/>
        <family val="2"/>
      </rPr>
      <t xml:space="preserve">bloodstream infection; </t>
    </r>
    <r>
      <rPr>
        <i/>
        <sz val="10"/>
        <rFont val="Arial"/>
        <family val="2"/>
      </rPr>
      <t>CLABSI</t>
    </r>
    <r>
      <rPr>
        <sz val="10"/>
        <rFont val="Arial"/>
        <family val="2"/>
      </rPr>
      <t xml:space="preserve">, central line-associated BSI; </t>
    </r>
    <r>
      <rPr>
        <i/>
        <sz val="10"/>
        <rFont val="Arial"/>
        <family val="2"/>
      </rPr>
      <t>NICU</t>
    </r>
    <r>
      <rPr>
        <sz val="10"/>
        <rFont val="Arial"/>
        <family val="2"/>
      </rPr>
      <t>, neonatal intensive care unit.</t>
    </r>
  </si>
  <si>
    <r>
      <t>BSI,</t>
    </r>
    <r>
      <rPr>
        <sz val="10"/>
        <rFont val="Arial"/>
        <family val="2"/>
      </rPr>
      <t xml:space="preserve"> bloodstream infection; </t>
    </r>
    <r>
      <rPr>
        <i/>
        <sz val="10"/>
        <rFont val="Arial"/>
        <family val="2"/>
      </rPr>
      <t xml:space="preserve">CLABSI, </t>
    </r>
    <r>
      <rPr>
        <sz val="10"/>
        <rFont val="Arial"/>
        <family val="2"/>
      </rPr>
      <t xml:space="preserve">central line-associated BSI; </t>
    </r>
    <r>
      <rPr>
        <i/>
        <sz val="10"/>
        <rFont val="Arial"/>
        <family val="2"/>
      </rPr>
      <t>NICU</t>
    </r>
    <r>
      <rPr>
        <sz val="10"/>
        <rFont val="Arial"/>
        <family val="2"/>
      </rPr>
      <t>, neonatal intensive care unit.</t>
    </r>
  </si>
  <si>
    <r>
      <t xml:space="preserve">BSI, </t>
    </r>
    <r>
      <rPr>
        <sz val="10"/>
        <rFont val="Arial"/>
        <family val="2"/>
      </rPr>
      <t xml:space="preserve">bloodstream infection; </t>
    </r>
    <r>
      <rPr>
        <i/>
        <sz val="10"/>
        <rFont val="Arial"/>
        <family val="2"/>
      </rPr>
      <t xml:space="preserve">CLABSI, </t>
    </r>
    <r>
      <rPr>
        <sz val="10"/>
        <rFont val="Arial"/>
        <family val="2"/>
      </rPr>
      <t xml:space="preserve">central line-associated BSI; </t>
    </r>
    <r>
      <rPr>
        <i/>
        <sz val="10"/>
        <rFont val="Arial"/>
        <family val="2"/>
      </rPr>
      <t>NICU</t>
    </r>
    <r>
      <rPr>
        <sz val="10"/>
        <rFont val="Arial"/>
        <family val="2"/>
      </rPr>
      <t>, neonatal intensive care unit.</t>
    </r>
  </si>
  <si>
    <t>Critical access</t>
  </si>
  <si>
    <t>Long-term acute care</t>
  </si>
  <si>
    <t>Veterans' Affairs</t>
  </si>
  <si>
    <t>Women's and Children's</t>
  </si>
  <si>
    <t>Undergraduate teaching</t>
  </si>
  <si>
    <r>
      <t>Major</t>
    </r>
    <r>
      <rPr>
        <sz val="10"/>
        <rFont val="Arial"/>
        <family val="2"/>
      </rPr>
      <t>: Facility has a program for medical students and post-graduate medical training.</t>
    </r>
  </si>
  <si>
    <r>
      <t>Graduate</t>
    </r>
    <r>
      <rPr>
        <sz val="10"/>
        <rFont val="Arial"/>
        <family val="2"/>
      </rPr>
      <t>: Facility has a program for post-graduate medical training (i.e., residency and/or fellowships).</t>
    </r>
  </si>
  <si>
    <r>
      <t>Undergraduate</t>
    </r>
    <r>
      <rPr>
        <sz val="10"/>
        <rFont val="Arial"/>
        <family val="2"/>
      </rPr>
      <t>: Facility has a program for medical students only.</t>
    </r>
  </si>
  <si>
    <t>Gastrointestinal</t>
  </si>
  <si>
    <t>Pediatric orthopedic</t>
  </si>
  <si>
    <t>Inpatient hospice</t>
  </si>
  <si>
    <r>
      <t>No. of
locations</t>
    </r>
    <r>
      <rPr>
        <b/>
        <vertAlign val="superscript"/>
        <sz val="10"/>
        <rFont val="Arial"/>
        <family val="2"/>
      </rPr>
      <t>†</t>
    </r>
  </si>
  <si>
    <r>
      <t>†</t>
    </r>
    <r>
      <rPr>
        <sz val="10"/>
        <rFont val="Arial"/>
        <family val="2"/>
      </rPr>
      <t xml:space="preserve"> The number in parentheses is the number of locations meeting minimum requirements for percentile distributions (i.e., ≥50</t>
    </r>
    <r>
      <rPr>
        <sz val="10"/>
        <rFont val="Calibri"/>
        <family val="2"/>
      </rPr>
      <t xml:space="preserve"> </t>
    </r>
    <r>
      <rPr>
        <sz val="10"/>
        <rFont val="Arial"/>
        <family val="2"/>
      </rPr>
      <t xml:space="preserve">device days for rate distributions, </t>
    </r>
    <r>
      <rPr>
        <sz val="10"/>
        <rFont val="Calibri"/>
        <family val="2"/>
      </rPr>
      <t>≥</t>
    </r>
    <r>
      <rPr>
        <sz val="10"/>
        <rFont val="Arial"/>
        <family val="2"/>
      </rPr>
      <t>50 patient days for device utilization ratios) if less than total number of locations. If this number is &lt;20, percentile distributions are not calculated.</t>
    </r>
  </si>
  <si>
    <r>
      <t>†</t>
    </r>
    <r>
      <rPr>
        <sz val="10"/>
        <rFont val="Arial"/>
        <family val="2"/>
      </rPr>
      <t>The number in parentheses is the number of locations meeting minimum requirements for percentile distributions (i.e., ≥50</t>
    </r>
    <r>
      <rPr>
        <sz val="10"/>
        <rFont val="Calibri"/>
        <family val="2"/>
      </rPr>
      <t xml:space="preserve"> </t>
    </r>
    <r>
      <rPr>
        <sz val="10"/>
        <rFont val="Arial"/>
        <family val="2"/>
      </rPr>
      <t xml:space="preserve">device days for rate distributions, </t>
    </r>
    <r>
      <rPr>
        <sz val="10"/>
        <rFont val="Calibri"/>
        <family val="2"/>
      </rPr>
      <t>≥</t>
    </r>
    <r>
      <rPr>
        <sz val="10"/>
        <rFont val="Arial"/>
        <family val="2"/>
      </rPr>
      <t>50 patient days for device utilization ratios) if less than total number of locations. If this number is &lt;20, percentile distributions are not calculated.</t>
    </r>
  </si>
  <si>
    <t>Chronic care rehabilitation unit</t>
  </si>
  <si>
    <r>
      <t xml:space="preserve">No. of
locations </t>
    </r>
    <r>
      <rPr>
        <b/>
        <vertAlign val="superscript"/>
        <sz val="10"/>
        <rFont val="Arial"/>
        <family val="2"/>
      </rPr>
      <t>†</t>
    </r>
  </si>
  <si>
    <r>
      <rPr>
        <b/>
        <sz val="10"/>
        <color indexed="8"/>
        <rFont val="Calibri"/>
        <family val="2"/>
      </rPr>
      <t>≤</t>
    </r>
    <r>
      <rPr>
        <b/>
        <sz val="10"/>
        <color indexed="8"/>
        <rFont val="Arial"/>
        <family val="2"/>
      </rPr>
      <t xml:space="preserve"> 50</t>
    </r>
  </si>
  <si>
    <t>Facility type</t>
  </si>
  <si>
    <t>51-200</t>
  </si>
  <si>
    <t>&gt; 500</t>
  </si>
  <si>
    <t>Nonteaching</t>
  </si>
  <si>
    <t>Long term acute care hospitals</t>
  </si>
  <si>
    <t>Free-standing</t>
  </si>
  <si>
    <t>Within a hospital</t>
  </si>
  <si>
    <t>Critical Access Hospitals</t>
  </si>
  <si>
    <t>Inpatient rehabilitation facilities</t>
  </si>
  <si>
    <r>
      <t xml:space="preserve">UTI, </t>
    </r>
    <r>
      <rPr>
        <sz val="10"/>
        <rFont val="Arial"/>
        <family val="2"/>
      </rPr>
      <t xml:space="preserve">urinary tract infection; </t>
    </r>
    <r>
      <rPr>
        <i/>
        <sz val="10"/>
        <rFont val="Arial"/>
        <family val="2"/>
      </rPr>
      <t>CAUTI</t>
    </r>
    <r>
      <rPr>
        <sz val="10"/>
        <rFont val="Arial"/>
        <family val="2"/>
      </rPr>
      <t>, catheter-associated UTI.</t>
    </r>
  </si>
  <si>
    <r>
      <t>Central line utilization ratio</t>
    </r>
    <r>
      <rPr>
        <b/>
        <vertAlign val="superscript"/>
        <sz val="10"/>
        <rFont val="Arial"/>
        <family val="2"/>
      </rPr>
      <t>‡</t>
    </r>
  </si>
  <si>
    <r>
      <t>‡</t>
    </r>
    <r>
      <rPr>
        <sz val="10"/>
        <rFont val="Arial"/>
        <family val="2"/>
      </rPr>
      <t xml:space="preserve">   </t>
    </r>
    <r>
      <rPr>
        <u/>
        <sz val="10"/>
        <rFont val="Arial"/>
        <family val="2"/>
      </rPr>
      <t>Number of central line-days</t>
    </r>
    <r>
      <rPr>
        <sz val="10"/>
        <rFont val="Arial"/>
        <family val="2"/>
      </rPr>
      <t xml:space="preserve">
         Number of patient-days</t>
    </r>
  </si>
  <si>
    <r>
      <t xml:space="preserve">Central line utilization ratio </t>
    </r>
    <r>
      <rPr>
        <b/>
        <vertAlign val="superscript"/>
        <sz val="10"/>
        <rFont val="Arial"/>
        <family val="2"/>
      </rPr>
      <t>‡</t>
    </r>
  </si>
  <si>
    <r>
      <t>†</t>
    </r>
    <r>
      <rPr>
        <sz val="10"/>
        <rFont val="Arial"/>
        <family val="2"/>
      </rPr>
      <t xml:space="preserve">  The number in parentheses is the number of locations meeting minimum requirements for percentile distributions (i.e., ≥50</t>
    </r>
    <r>
      <rPr>
        <sz val="10"/>
        <rFont val="Calibri"/>
        <family val="2"/>
      </rPr>
      <t xml:space="preserve"> </t>
    </r>
    <r>
      <rPr>
        <sz val="10"/>
        <rFont val="Arial"/>
        <family val="2"/>
      </rPr>
      <t xml:space="preserve">device days for rate distributions, </t>
    </r>
    <r>
      <rPr>
        <sz val="10"/>
        <rFont val="Calibri"/>
        <family val="2"/>
      </rPr>
      <t>≥</t>
    </r>
    <r>
      <rPr>
        <sz val="10"/>
        <rFont val="Arial"/>
        <family val="2"/>
      </rPr>
      <t>50 patient days for device utilization ratios) if less than total number of locations. If this number is &lt;20, percentile distributions are not calculated.</t>
    </r>
  </si>
  <si>
    <r>
      <t xml:space="preserve">Ventilator utilization ratio </t>
    </r>
    <r>
      <rPr>
        <b/>
        <vertAlign val="superscript"/>
        <sz val="10"/>
        <rFont val="Arial"/>
        <family val="2"/>
      </rPr>
      <t>‡</t>
    </r>
  </si>
  <si>
    <r>
      <t>‡</t>
    </r>
    <r>
      <rPr>
        <sz val="10"/>
        <rFont val="Arial"/>
        <family val="2"/>
      </rPr>
      <t xml:space="preserve">  </t>
    </r>
    <r>
      <rPr>
        <u/>
        <sz val="10"/>
        <rFont val="Arial"/>
        <family val="2"/>
      </rPr>
      <t>Number of ventilator-days</t>
    </r>
    <r>
      <rPr>
        <sz val="10"/>
        <rFont val="Arial"/>
        <family val="2"/>
      </rPr>
      <t xml:space="preserve">
      Number of patient-days</t>
    </r>
  </si>
  <si>
    <r>
      <t xml:space="preserve">† </t>
    </r>
    <r>
      <rPr>
        <sz val="10"/>
        <rFont val="Arial"/>
        <family val="2"/>
      </rPr>
      <t>The number in parentheses is the number of locations meeting minimum requirements for percentile distributions (i.e., ≥50</t>
    </r>
    <r>
      <rPr>
        <sz val="10"/>
        <rFont val="Calibri"/>
        <family val="2"/>
      </rPr>
      <t xml:space="preserve"> </t>
    </r>
    <r>
      <rPr>
        <sz val="10"/>
        <rFont val="Arial"/>
        <family val="2"/>
      </rPr>
      <t xml:space="preserve">device days for rate distributions, </t>
    </r>
    <r>
      <rPr>
        <sz val="10"/>
        <rFont val="Calibri"/>
        <family val="2"/>
      </rPr>
      <t>≥</t>
    </r>
    <r>
      <rPr>
        <sz val="10"/>
        <rFont val="Arial"/>
        <family val="2"/>
      </rPr>
      <t>50 patient days for device utilization ratios) if less than total number of locations. If this number is &lt;20, percentile distributions are not calculated.</t>
    </r>
  </si>
  <si>
    <r>
      <t>Critical care units</t>
    </r>
    <r>
      <rPr>
        <vertAlign val="superscript"/>
        <sz val="10"/>
        <rFont val="Arial"/>
        <family val="2"/>
      </rPr>
      <t>‡</t>
    </r>
  </si>
  <si>
    <r>
      <t>Non-critical care units</t>
    </r>
    <r>
      <rPr>
        <vertAlign val="superscript"/>
        <sz val="10"/>
        <rFont val="Arial"/>
        <family val="2"/>
      </rPr>
      <t>§</t>
    </r>
  </si>
  <si>
    <r>
      <t xml:space="preserve">Free-standing/within a hospital or healthcare facility: </t>
    </r>
    <r>
      <rPr>
        <sz val="10"/>
        <rFont val="Arial"/>
        <family val="2"/>
      </rPr>
      <t>Describes physical placement of LTACH or IRF and does not define financial or administrative relationship with other healthcare facility types.</t>
    </r>
  </si>
  <si>
    <t>Table 7.  Pooled means and key percentiles of the distribution of central line-associated BSI rates and central line utilization ratios for level III NICUs, DA module, 2013</t>
  </si>
  <si>
    <t>Table 8.  Pooled means and key percentiles of the distribution of central line-associated BSI rates and central line utilization ratios for level II/III NICUs, DA module, 2013</t>
  </si>
  <si>
    <t>72 (1.6)</t>
  </si>
  <si>
    <t>404 (8.9)</t>
  </si>
  <si>
    <t>3,181 (69.6)</t>
  </si>
  <si>
    <t>493 (10.8)</t>
  </si>
  <si>
    <t>34 (0.7)</t>
  </si>
  <si>
    <t>15 (0.3)</t>
  </si>
  <si>
    <t>19 (0.4)</t>
  </si>
  <si>
    <t>8 (0.2)</t>
  </si>
  <si>
    <t>259 (5.7)</t>
  </si>
  <si>
    <t>54 (1.2)</t>
  </si>
  <si>
    <t>12 (0.3)</t>
  </si>
  <si>
    <t>6 (0.1)</t>
  </si>
  <si>
    <t>10 (0.2)</t>
  </si>
  <si>
    <t>3 (0.1)</t>
  </si>
  <si>
    <t>0 (0.0)</t>
  </si>
  <si>
    <t>11 (2.2)</t>
  </si>
  <si>
    <t>1,294 (28.3)</t>
  </si>
  <si>
    <t>1,910 (41.8)</t>
  </si>
  <si>
    <t>1,105 (24.2)</t>
  </si>
  <si>
    <t>258 (5.6)</t>
  </si>
  <si>
    <t>885 (19.4)</t>
  </si>
  <si>
    <t>1,581 (34.6)</t>
  </si>
  <si>
    <t>1,091 (23.9)</t>
  </si>
  <si>
    <t>3,815 (83.5)</t>
  </si>
  <si>
    <t>40 (0.9)</t>
  </si>
  <si>
    <t>21 (0.5)</t>
  </si>
  <si>
    <t>805 (17.6)</t>
  </si>
  <si>
    <t>289 (6.3)</t>
  </si>
  <si>
    <t>118 (2.6)</t>
  </si>
  <si>
    <t>171 (3.7)</t>
  </si>
  <si>
    <t>120 (2.6)</t>
  </si>
  <si>
    <t>101 (2.2)</t>
  </si>
  <si>
    <t>11 (0.2)</t>
  </si>
  <si>
    <t>125 (2.7)</t>
  </si>
  <si>
    <t>136 (3.0)</t>
  </si>
  <si>
    <t>22 (0.5)</t>
  </si>
  <si>
    <t>193 (4.2)</t>
  </si>
  <si>
    <t>1,208 (26.4)</t>
  </si>
  <si>
    <t>66 (1.4)</t>
  </si>
  <si>
    <t>205 (4.5)</t>
  </si>
  <si>
    <t>102 (2.2)</t>
  </si>
  <si>
    <t>231 (5.1)</t>
  </si>
  <si>
    <t>253 (5.5)</t>
  </si>
  <si>
    <t>36 (0.8)</t>
  </si>
  <si>
    <t>571 (12.5)</t>
  </si>
  <si>
    <t>162 (3.5)</t>
  </si>
  <si>
    <t>48 (1.0)</t>
  </si>
  <si>
    <t>45 (1.0)</t>
  </si>
  <si>
    <t>300 (6.6)</t>
  </si>
  <si>
    <t>229 (5.0)</t>
  </si>
  <si>
    <t>30 (0.7)</t>
  </si>
  <si>
    <t>514 (11.2)</t>
  </si>
  <si>
    <t>546 (12.0)</t>
  </si>
  <si>
    <t>126 (2.8)</t>
  </si>
  <si>
    <t>2,629 (57.6)</t>
  </si>
  <si>
    <t>71 (69)</t>
  </si>
  <si>
    <t>251 (250)</t>
  </si>
  <si>
    <t>452 (432)</t>
  </si>
  <si>
    <t>387 (381)</t>
  </si>
  <si>
    <t>358 (354)</t>
  </si>
  <si>
    <t>1,647 (1,510)</t>
  </si>
  <si>
    <t>807 (804)</t>
  </si>
  <si>
    <t>59 (58)</t>
  </si>
  <si>
    <t>181 (178)</t>
  </si>
  <si>
    <t>31 (26)</t>
  </si>
  <si>
    <t>315 (288)</t>
  </si>
  <si>
    <t>6 (5)</t>
  </si>
  <si>
    <t>8 (1)</t>
  </si>
  <si>
    <t>197 (196)</t>
  </si>
  <si>
    <t>190 (186)</t>
  </si>
  <si>
    <t>455 (454)</t>
  </si>
  <si>
    <t>700 (687)</t>
  </si>
  <si>
    <t>47 (21)</t>
  </si>
  <si>
    <t>20 (19)</t>
  </si>
  <si>
    <t>21 (11)</t>
  </si>
  <si>
    <t>116 (36)</t>
  </si>
  <si>
    <t>14 (13)</t>
  </si>
  <si>
    <t>13 (11)</t>
  </si>
  <si>
    <t>56 (28)</t>
  </si>
  <si>
    <t>83 (11)</t>
  </si>
  <si>
    <t>143 (20)</t>
  </si>
  <si>
    <t>1,082 (1,036)</t>
  </si>
  <si>
    <t>2,292 (2,155)</t>
  </si>
  <si>
    <t>89 (83)</t>
  </si>
  <si>
    <t>68 (67)</t>
  </si>
  <si>
    <t>330 (385)</t>
  </si>
  <si>
    <t>24 (22)</t>
  </si>
  <si>
    <t>70 (55)</t>
  </si>
  <si>
    <t>320 (229)</t>
  </si>
  <si>
    <t>11 (6)</t>
  </si>
  <si>
    <t>7 (6)</t>
  </si>
  <si>
    <t>12 (11)</t>
  </si>
  <si>
    <t>205 (25)</t>
  </si>
  <si>
    <t>28 (27)</t>
  </si>
  <si>
    <t>610 (574)</t>
  </si>
  <si>
    <t>388 (381)</t>
  </si>
  <si>
    <t>13 (4)</t>
  </si>
  <si>
    <t>25 (23)</t>
  </si>
  <si>
    <t>Chronic rehabilitation unit</t>
  </si>
  <si>
    <t>159 (81)</t>
  </si>
  <si>
    <t>261 (169)</t>
  </si>
  <si>
    <t>452 (449)</t>
  </si>
  <si>
    <t>358 (356)</t>
  </si>
  <si>
    <t>1,647 (1,627)</t>
  </si>
  <si>
    <t>31 (29)</t>
  </si>
  <si>
    <t>315 (307)</t>
  </si>
  <si>
    <t>190 (188)</t>
  </si>
  <si>
    <t>700 (699)</t>
  </si>
  <si>
    <t>47 (44)</t>
  </si>
  <si>
    <t>83 (77)</t>
  </si>
  <si>
    <t>143 (141)</t>
  </si>
  <si>
    <t>1,082 (1,079)</t>
  </si>
  <si>
    <t>2,292 (2,284)</t>
  </si>
  <si>
    <t>89 (88)</t>
  </si>
  <si>
    <t>330 (327)</t>
  </si>
  <si>
    <t>70 (68)</t>
  </si>
  <si>
    <t>320 (314)</t>
  </si>
  <si>
    <t>610 (607)</t>
  </si>
  <si>
    <t>159 (138)</t>
  </si>
  <si>
    <t>261 (253)</t>
  </si>
  <si>
    <t>Type of Acute Care Hospital Location</t>
  </si>
  <si>
    <t>Table 13. Pooled means and key percentiles of the distribution of device-associated infection rates and device utilization ratios by type of location, Critical Access Hospitals, 2013</t>
  </si>
  <si>
    <t>Type of CAH Location</t>
  </si>
  <si>
    <t>Type of CAH location</t>
  </si>
  <si>
    <t xml:space="preserve">Oncology step-down </t>
  </si>
  <si>
    <t>213 (211)</t>
  </si>
  <si>
    <t>65 (63)</t>
  </si>
  <si>
    <t>55 (54)</t>
  </si>
  <si>
    <t>20 (18)</t>
  </si>
  <si>
    <t>225 (221)</t>
  </si>
  <si>
    <t>67 (66)</t>
  </si>
  <si>
    <t>49 (48)</t>
  </si>
  <si>
    <t>16 (12)</t>
  </si>
  <si>
    <t>16 (15)</t>
  </si>
  <si>
    <t>Table 3. Pooled means and key percentiles of the distribution of laboratory-confirmed central line-associated BSI rates and central line utilization ratios, by type of location, Acute Care Hospitals, DA module, 2013</t>
  </si>
  <si>
    <t>Table 4. Pooled means and key percentiles of the distribution of laboratory-confirmed permanent and temporary central line-associated BSI rates and central line utilization ratios, by type of speciality care area/oncology location, DA module, 2013</t>
  </si>
  <si>
    <t>110 (93)</t>
  </si>
  <si>
    <t>10 (8)</t>
  </si>
  <si>
    <t>10 (9)</t>
  </si>
  <si>
    <t>110 (108)</t>
  </si>
  <si>
    <r>
      <t xml:space="preserve">Pediatric Ventilator-associated PNEU rate </t>
    </r>
    <r>
      <rPr>
        <b/>
        <vertAlign val="superscript"/>
        <sz val="10"/>
        <rFont val="Arial"/>
        <family val="2"/>
      </rPr>
      <t>*</t>
    </r>
  </si>
  <si>
    <t>114 (106)</t>
  </si>
  <si>
    <t>119 (91)</t>
  </si>
  <si>
    <t>123 (70)</t>
  </si>
  <si>
    <t>125 (64)</t>
  </si>
  <si>
    <t>124 (60)</t>
  </si>
  <si>
    <t>118 (86)</t>
  </si>
  <si>
    <t>133 (80)</t>
  </si>
  <si>
    <t>150 (58)</t>
  </si>
  <si>
    <t>156 (43)</t>
  </si>
  <si>
    <t>154 (48)</t>
  </si>
  <si>
    <t>114 (110)</t>
  </si>
  <si>
    <t>119 (111)</t>
  </si>
  <si>
    <t>123 (116)</t>
  </si>
  <si>
    <t>125 (123)</t>
  </si>
  <si>
    <t>124 (123)</t>
  </si>
  <si>
    <t>118 (100)</t>
  </si>
  <si>
    <t>133 (108)</t>
  </si>
  <si>
    <t>150 (129)</t>
  </si>
  <si>
    <t>156 (146)</t>
  </si>
  <si>
    <t>154 (145)</t>
  </si>
  <si>
    <t>389 (345)</t>
  </si>
  <si>
    <t>411 (354)</t>
  </si>
  <si>
    <t>429 (385)</t>
  </si>
  <si>
    <t>433 (349)</t>
  </si>
  <si>
    <t>432 (334)</t>
  </si>
  <si>
    <t>381 (278)</t>
  </si>
  <si>
    <t>434 (298)</t>
  </si>
  <si>
    <t>518 (366)</t>
  </si>
  <si>
    <t>545 (341)</t>
  </si>
  <si>
    <t>556 (316)</t>
  </si>
  <si>
    <t>389 (367)</t>
  </si>
  <si>
    <t>411 (385)</t>
  </si>
  <si>
    <t>429 (414)</t>
  </si>
  <si>
    <t>433 (422)</t>
  </si>
  <si>
    <t>432 (425)</t>
  </si>
  <si>
    <t>381 (295)</t>
  </si>
  <si>
    <t>434 (358)</t>
  </si>
  <si>
    <t>518 (465)</t>
  </si>
  <si>
    <t>545 (515)</t>
  </si>
  <si>
    <t>556 (519)</t>
  </si>
  <si>
    <t>Table 5.   Pooled means and key percentiles of the distribution of urinary catheter-associated UTI rates and urinary catheter utilization ratios, by type of location, Acute Care Hospitals, DA module, 2013</t>
  </si>
  <si>
    <t>70 (69)</t>
  </si>
  <si>
    <t>453 (449)</t>
  </si>
  <si>
    <t>384 (382)</t>
  </si>
  <si>
    <t>1,645 (1,619)</t>
  </si>
  <si>
    <t>58 (57)</t>
  </si>
  <si>
    <t>180 (178)</t>
  </si>
  <si>
    <t>38 (36)</t>
  </si>
  <si>
    <t>30 (21)</t>
  </si>
  <si>
    <t>297 (261)</t>
  </si>
  <si>
    <t>5 (4)</t>
  </si>
  <si>
    <t>453 (452)</t>
  </si>
  <si>
    <t>632 (624)</t>
  </si>
  <si>
    <t>13 (10)</t>
  </si>
  <si>
    <t>21 (15)</t>
  </si>
  <si>
    <t>132 (47)</t>
  </si>
  <si>
    <t>18 (17)</t>
  </si>
  <si>
    <t>61 (57)</t>
  </si>
  <si>
    <t>13 (9)</t>
  </si>
  <si>
    <t>132 (110)</t>
  </si>
  <si>
    <t>218 (188)</t>
  </si>
  <si>
    <t>1,019 (989)</t>
  </si>
  <si>
    <t>2,148 (2,092)</t>
  </si>
  <si>
    <t>77 (73)</t>
  </si>
  <si>
    <t>312 (300)</t>
  </si>
  <si>
    <t>52 (19)</t>
  </si>
  <si>
    <t>254 (136)</t>
  </si>
  <si>
    <t>5 (2)</t>
  </si>
  <si>
    <t>277 (257)</t>
  </si>
  <si>
    <t>37 (36)</t>
  </si>
  <si>
    <t>25 (24)</t>
  </si>
  <si>
    <t>577 (565)</t>
  </si>
  <si>
    <t>320 (317)</t>
  </si>
  <si>
    <t>23 (22)</t>
  </si>
  <si>
    <t>7 (1)</t>
  </si>
  <si>
    <t>Chronic behavioral health/psych</t>
  </si>
  <si>
    <t>9 (4)</t>
  </si>
  <si>
    <t>8 (7)</t>
  </si>
  <si>
    <t>27 (24)</t>
  </si>
  <si>
    <t>157 (126)</t>
  </si>
  <si>
    <t>349 (296)</t>
  </si>
  <si>
    <t>157 (143)</t>
  </si>
  <si>
    <t>349 (343)</t>
  </si>
  <si>
    <t>453 (451)</t>
  </si>
  <si>
    <t>358 (357)</t>
  </si>
  <si>
    <t>1,645 (1,630)</t>
  </si>
  <si>
    <t>30 (27)</t>
  </si>
  <si>
    <t>297 (294)</t>
  </si>
  <si>
    <t>189 (187)</t>
  </si>
  <si>
    <t>632 (631)</t>
  </si>
  <si>
    <t>218 (216)</t>
  </si>
  <si>
    <t>1,019 (1,013)</t>
  </si>
  <si>
    <t>2,148 (2,138)</t>
  </si>
  <si>
    <t>77 (76)</t>
  </si>
  <si>
    <t>312 (308)</t>
  </si>
  <si>
    <t>52 (51)</t>
  </si>
  <si>
    <t>254 (253)</t>
  </si>
  <si>
    <t>277 (276)</t>
  </si>
  <si>
    <t>577 (575)</t>
  </si>
  <si>
    <t>7 (5)</t>
  </si>
  <si>
    <r>
      <t xml:space="preserve">BSI, </t>
    </r>
    <r>
      <rPr>
        <sz val="10"/>
        <rFont val="Arial"/>
        <family val="2"/>
      </rPr>
      <t xml:space="preserve">bloodstream infection; </t>
    </r>
    <r>
      <rPr>
        <i/>
        <sz val="10"/>
        <rFont val="Arial"/>
        <family val="2"/>
      </rPr>
      <t>CLABSI</t>
    </r>
    <r>
      <rPr>
        <sz val="10"/>
        <rFont val="Arial"/>
        <family val="2"/>
      </rPr>
      <t xml:space="preserve">, central line-associated BSI; </t>
    </r>
    <r>
      <rPr>
        <i/>
        <sz val="10"/>
        <rFont val="Arial"/>
        <family val="2"/>
      </rPr>
      <t>UTI,</t>
    </r>
    <r>
      <rPr>
        <sz val="10"/>
        <rFont val="Arial"/>
        <family val="2"/>
      </rPr>
      <t xml:space="preserve">urinary tract infection; </t>
    </r>
    <r>
      <rPr>
        <i/>
        <sz val="10"/>
        <rFont val="Arial"/>
        <family val="2"/>
      </rPr>
      <t xml:space="preserve">CAUTI, </t>
    </r>
    <r>
      <rPr>
        <sz val="10"/>
        <rFont val="Arial"/>
        <family val="2"/>
      </rPr>
      <t>urinary catheter-associated UTI</t>
    </r>
  </si>
  <si>
    <r>
      <t>Central line utilization ratio</t>
    </r>
    <r>
      <rPr>
        <b/>
        <vertAlign val="superscript"/>
        <sz val="10"/>
        <rFont val="Arial"/>
        <family val="2"/>
      </rPr>
      <t>||</t>
    </r>
  </si>
  <si>
    <r>
      <rPr>
        <vertAlign val="superscript"/>
        <sz val="10"/>
        <rFont val="Arial"/>
        <family val="2"/>
      </rPr>
      <t>||</t>
    </r>
    <r>
      <rPr>
        <sz val="10"/>
        <rFont val="Arial"/>
        <family val="2"/>
      </rPr>
      <t xml:space="preserve">  </t>
    </r>
    <r>
      <rPr>
        <u/>
        <sz val="10"/>
        <rFont val="Arial"/>
        <family val="2"/>
      </rPr>
      <t>Number of central line-days</t>
    </r>
    <r>
      <rPr>
        <sz val="10"/>
        <rFont val="Arial"/>
        <family val="2"/>
      </rPr>
      <t xml:space="preserve">
      Number of patient-days</t>
    </r>
  </si>
  <si>
    <t>Oncology step-down</t>
  </si>
  <si>
    <t>199 (195)</t>
  </si>
  <si>
    <t>30 (22)</t>
  </si>
  <si>
    <t>58 (50)</t>
  </si>
  <si>
    <t>5 (0)</t>
  </si>
  <si>
    <r>
      <t>Pediatric Ventilator utilization ratio</t>
    </r>
    <r>
      <rPr>
        <b/>
        <vertAlign val="superscript"/>
        <sz val="10"/>
        <rFont val="Arial"/>
        <family val="2"/>
      </rPr>
      <t>‡</t>
    </r>
  </si>
  <si>
    <r>
      <t>Type of LTACH Location</t>
    </r>
    <r>
      <rPr>
        <b/>
        <vertAlign val="superscript"/>
        <sz val="10"/>
        <rFont val="Arial"/>
        <family val="2"/>
      </rPr>
      <t>†</t>
    </r>
  </si>
  <si>
    <r>
      <t>No. of
locations</t>
    </r>
    <r>
      <rPr>
        <b/>
        <vertAlign val="superscript"/>
        <sz val="10"/>
        <rFont val="Arial"/>
        <family val="2"/>
      </rPr>
      <t>‡</t>
    </r>
  </si>
  <si>
    <r>
      <t>Central line utilization ratio</t>
    </r>
    <r>
      <rPr>
        <b/>
        <vertAlign val="superscript"/>
        <sz val="10"/>
        <rFont val="Arial"/>
        <family val="2"/>
      </rPr>
      <t>§</t>
    </r>
  </si>
  <si>
    <r>
      <t>Urinary catheter-associated UTI rate</t>
    </r>
    <r>
      <rPr>
        <b/>
        <vertAlign val="superscript"/>
        <sz val="10"/>
        <rFont val="Arial"/>
        <family val="2"/>
      </rPr>
      <t>||</t>
    </r>
  </si>
  <si>
    <r>
      <t>Urinary catheter utilization ratio</t>
    </r>
    <r>
      <rPr>
        <b/>
        <vertAlign val="superscript"/>
        <sz val="10"/>
        <rFont val="Arial"/>
        <family val="2"/>
      </rPr>
      <t>¶</t>
    </r>
  </si>
  <si>
    <r>
      <t>‡</t>
    </r>
    <r>
      <rPr>
        <sz val="10"/>
        <rFont val="Arial"/>
        <family val="2"/>
      </rPr>
      <t xml:space="preserve"> The number in parentheses is the number of locations meeting minimum requirements for percentile distributions (i.e., ≥50</t>
    </r>
    <r>
      <rPr>
        <sz val="10"/>
        <rFont val="Calibri"/>
        <family val="2"/>
      </rPr>
      <t xml:space="preserve"> </t>
    </r>
    <r>
      <rPr>
        <sz val="10"/>
        <rFont val="Arial"/>
        <family val="2"/>
      </rPr>
      <t xml:space="preserve">device days for rate distributions, </t>
    </r>
    <r>
      <rPr>
        <sz val="10"/>
        <rFont val="Calibri"/>
        <family val="2"/>
      </rPr>
      <t>≥</t>
    </r>
    <r>
      <rPr>
        <sz val="10"/>
        <rFont val="Arial"/>
        <family val="2"/>
      </rPr>
      <t>50 patient days for device utilization ratios) if less than total number of locations. If this number is &lt;20, percentile distributions are not calculated.</t>
    </r>
  </si>
  <si>
    <r>
      <rPr>
        <vertAlign val="superscript"/>
        <sz val="10"/>
        <rFont val="Arial"/>
        <family val="2"/>
      </rPr>
      <t>§</t>
    </r>
    <r>
      <rPr>
        <sz val="10"/>
        <rFont val="Arial"/>
        <family val="2"/>
      </rPr>
      <t xml:space="preserve">  </t>
    </r>
    <r>
      <rPr>
        <u/>
        <sz val="10"/>
        <rFont val="Arial"/>
        <family val="2"/>
      </rPr>
      <t>Number of central line-days</t>
    </r>
    <r>
      <rPr>
        <sz val="10"/>
        <rFont val="Arial"/>
        <family val="2"/>
      </rPr>
      <t xml:space="preserve">
      Number of patient-days</t>
    </r>
  </si>
  <si>
    <r>
      <rPr>
        <vertAlign val="superscript"/>
        <sz val="10"/>
        <rFont val="Arial"/>
        <family val="2"/>
      </rPr>
      <t>¶</t>
    </r>
    <r>
      <rPr>
        <sz val="10"/>
        <rFont val="Arial"/>
        <family val="2"/>
      </rPr>
      <t xml:space="preserve">  </t>
    </r>
    <r>
      <rPr>
        <u/>
        <sz val="10"/>
        <rFont val="Arial"/>
        <family val="2"/>
      </rPr>
      <t>Number of urinary catheter-days</t>
    </r>
    <r>
      <rPr>
        <sz val="10"/>
        <rFont val="Arial"/>
        <family val="2"/>
      </rPr>
      <t xml:space="preserve">
      Number of patient-days</t>
    </r>
  </si>
  <si>
    <t xml:space="preserve">Table 2.  Enrolled NHSN facilities contributing data used in this report, by facility type and bedsize </t>
  </si>
  <si>
    <r>
      <t>No. of
locations</t>
    </r>
    <r>
      <rPr>
        <b/>
        <vertAlign val="superscript"/>
        <sz val="10"/>
        <rFont val="Arial"/>
        <family val="2"/>
      </rPr>
      <t>†</t>
    </r>
    <r>
      <rPr>
        <b/>
        <sz val="10"/>
        <rFont val="Arial"/>
        <family val="2"/>
      </rPr>
      <t xml:space="preserve"> </t>
    </r>
  </si>
  <si>
    <r>
      <t>Urinary catheter-associated UTI rate</t>
    </r>
    <r>
      <rPr>
        <b/>
        <vertAlign val="superscript"/>
        <sz val="10"/>
        <rFont val="Arial"/>
        <family val="2"/>
      </rPr>
      <t>¶</t>
    </r>
    <r>
      <rPr>
        <b/>
        <sz val="10"/>
        <rFont val="Arial"/>
        <family val="2"/>
      </rPr>
      <t xml:space="preserve"> </t>
    </r>
  </si>
  <si>
    <r>
      <t>Urinary catheter utilization ratio</t>
    </r>
    <r>
      <rPr>
        <b/>
        <vertAlign val="superscript"/>
        <sz val="10"/>
        <rFont val="Arial"/>
        <family val="2"/>
      </rPr>
      <t>#</t>
    </r>
  </si>
  <si>
    <r>
      <rPr>
        <vertAlign val="superscript"/>
        <sz val="10"/>
        <rFont val="Arial"/>
        <family val="2"/>
      </rPr>
      <t xml:space="preserve">§ </t>
    </r>
    <r>
      <rPr>
        <sz val="10"/>
        <rFont val="Arial"/>
        <family val="2"/>
      </rPr>
      <t>Combines all units not identified as critical care (eg, inpatient wards, step-down units) within critical access hospitals.</t>
    </r>
  </si>
  <si>
    <r>
      <rPr>
        <vertAlign val="superscript"/>
        <sz val="10"/>
        <rFont val="Arial"/>
        <family val="2"/>
      </rPr>
      <t>#</t>
    </r>
    <r>
      <rPr>
        <sz val="10"/>
        <rFont val="Arial"/>
        <family val="2"/>
      </rPr>
      <t xml:space="preserve">  </t>
    </r>
    <r>
      <rPr>
        <u/>
        <sz val="10"/>
        <rFont val="Arial"/>
        <family val="2"/>
      </rPr>
      <t>Number of urinary catheter-days</t>
    </r>
    <r>
      <rPr>
        <sz val="10"/>
        <rFont val="Arial"/>
        <family val="2"/>
      </rPr>
      <t xml:space="preserve">
      Number of patient-days</t>
    </r>
  </si>
  <si>
    <r>
      <rPr>
        <vertAlign val="superscript"/>
        <sz val="10"/>
        <rFont val="Arial"/>
        <family val="2"/>
      </rPr>
      <t>¶</t>
    </r>
    <r>
      <rPr>
        <sz val="10"/>
        <rFont val="Arial"/>
        <family val="2"/>
      </rPr>
      <t xml:space="preserve">  </t>
    </r>
    <r>
      <rPr>
        <u/>
        <sz val="10"/>
        <rFont val="Arial"/>
        <family val="2"/>
      </rPr>
      <t xml:space="preserve">     Number of CAUTI                    </t>
    </r>
    <r>
      <rPr>
        <sz val="10"/>
        <rFont val="Arial"/>
        <family val="2"/>
      </rPr>
      <t>x 1000
     Number of urinary catheter-days</t>
    </r>
  </si>
  <si>
    <t>Ward</t>
  </si>
  <si>
    <t>626 (615)</t>
  </si>
  <si>
    <t>626 (624)</t>
  </si>
  <si>
    <t>628 (625)</t>
  </si>
  <si>
    <t>628 (626)</t>
  </si>
  <si>
    <r>
      <rPr>
        <vertAlign val="superscript"/>
        <sz val="10"/>
        <rFont val="Arial"/>
        <family val="2"/>
      </rPr>
      <t>||</t>
    </r>
    <r>
      <rPr>
        <sz val="10"/>
        <rFont val="Arial"/>
        <family val="2"/>
      </rPr>
      <t xml:space="preserve">  </t>
    </r>
    <r>
      <rPr>
        <u/>
        <sz val="10"/>
        <rFont val="Arial"/>
        <family val="2"/>
      </rPr>
      <t xml:space="preserve">     Number of CAUTI                    </t>
    </r>
    <r>
      <rPr>
        <sz val="10"/>
        <rFont val="Arial"/>
        <family val="2"/>
      </rPr>
      <t>x 1000
     Number of urinary catheter-days</t>
    </r>
  </si>
  <si>
    <t>Wards</t>
  </si>
  <si>
    <t>Chronic Care Units</t>
  </si>
  <si>
    <t>Neonatal Intensive Care Units (NICUs)</t>
  </si>
  <si>
    <t>Type of IRF Location</t>
  </si>
  <si>
    <t>71 (63)</t>
  </si>
  <si>
    <t>95 (94)</t>
  </si>
  <si>
    <t>145 (144)</t>
  </si>
  <si>
    <t>Within Hospital</t>
  </si>
  <si>
    <t>973 (901)</t>
  </si>
  <si>
    <t>973 (971)</t>
  </si>
  <si>
    <t>Freestanding</t>
  </si>
  <si>
    <t>Table 14. Distribution of criteria for central line-associated laboratory-confirmed BSI by major location type, 2013</t>
  </si>
  <si>
    <t>Type of LTACH Location</t>
  </si>
  <si>
    <t>CLABSI</t>
  </si>
  <si>
    <t>LCBI Criterion 1
n (%)</t>
  </si>
  <si>
    <t>LCBI Criterion 2/3
n (%)</t>
  </si>
  <si>
    <t>CLABSI Total</t>
  </si>
  <si>
    <t>CAUTI</t>
  </si>
  <si>
    <t>CAUTI Total</t>
  </si>
  <si>
    <t>Table 17. Distribution of criteria for device-associated infections by location, Long Term Acute Care Hospitals, 2013</t>
  </si>
  <si>
    <t>Table 15. Distribution of criteria for urinary catheter-associated UTI, by major location type, 2013</t>
  </si>
  <si>
    <t>482 (446)</t>
  </si>
  <si>
    <t>All IRF units combined</t>
  </si>
  <si>
    <t>482 (481)</t>
  </si>
  <si>
    <t>Pediatric critical care units</t>
  </si>
  <si>
    <t>Neonatal intensive care units</t>
  </si>
  <si>
    <t>Non-critical care</t>
  </si>
  <si>
    <t>Table 11. Pooled means and key percentiles of the distribution of device-associated infection rates and device utilization ratios by type of location, Long Term Acute Care Hospitals, 2013</t>
  </si>
  <si>
    <t>Table 16. Distribution of criteria for pediatric ventilator-associated PNEU, by major location type, 2013</t>
  </si>
  <si>
    <t>Table 18. Distribution of criteria for device-associated infections by setting location, Inpatient Rehabilitation Facilities, 2013</t>
  </si>
  <si>
    <t>Table 19. Distribution of criteria for device-associated infections by location type, Critical Access Hospitals, 2013</t>
  </si>
  <si>
    <t>General hematology/oncology ward</t>
  </si>
  <si>
    <t>Hematopoietic stem cell transplant ward</t>
  </si>
  <si>
    <t>Pediatric general hematology/oncology ward</t>
  </si>
  <si>
    <t>Pediatric hematopoietic stem cell transplant ward</t>
  </si>
  <si>
    <t>Solid tumor ward</t>
  </si>
  <si>
    <t>Specialty Care Area</t>
  </si>
  <si>
    <t>Oncology Units</t>
  </si>
  <si>
    <t>No. of
Ped VAP</t>
  </si>
  <si>
    <t>Table 6. Pooled means and key percentiles of the distribution of pediatric ventilator-associated PNEU rates and ventilator utilization ratios, by type of pediatric location, Acute Care Hospitals, DA module, 2013</t>
  </si>
  <si>
    <r>
      <t>PNEU, pneumonia; VAP</t>
    </r>
    <r>
      <rPr>
        <sz val="10"/>
        <rFont val="Arial"/>
        <family val="2"/>
      </rPr>
      <t>, ventilator-associated PNEU.</t>
    </r>
  </si>
  <si>
    <r>
      <t xml:space="preserve">* </t>
    </r>
    <r>
      <rPr>
        <sz val="10"/>
        <rFont val="Arial"/>
        <family val="2"/>
      </rPr>
      <t xml:space="preserve"> </t>
    </r>
    <r>
      <rPr>
        <u/>
        <sz val="10"/>
        <rFont val="Arial"/>
        <family val="2"/>
      </rPr>
      <t xml:space="preserve">     Number of pediatric VAP                </t>
    </r>
    <r>
      <rPr>
        <sz val="10"/>
        <rFont val="Arial"/>
        <family val="2"/>
      </rPr>
      <t xml:space="preserve"> x 1000
       Number of ventilator-days</t>
    </r>
  </si>
  <si>
    <r>
      <t>‡</t>
    </r>
    <r>
      <rPr>
        <sz val="10"/>
        <rFont val="Arial"/>
        <family val="2"/>
      </rPr>
      <t xml:space="preserve"> </t>
    </r>
    <r>
      <rPr>
        <u/>
        <sz val="10"/>
        <rFont val="Arial"/>
        <family val="2"/>
      </rPr>
      <t>Number of ventilator-days</t>
    </r>
    <r>
      <rPr>
        <sz val="10"/>
        <rFont val="Arial"/>
        <family val="2"/>
      </rPr>
      <t xml:space="preserve">
    Number of patient-days</t>
    </r>
  </si>
  <si>
    <t>Table 9.    Pooled means and key percentiles of the distribution of pediatric ventilator-associated PNEU rates and ventilator utilization ratios for level III NICUs, DA module, 2013</t>
  </si>
  <si>
    <t>Table 10.    Pooled means and key percentiles of the distribution of pediatric ventilator-associated PNEU rates and ventilator utilization ratios for level II/III NICUs, DA module, 2013</t>
  </si>
  <si>
    <r>
      <t xml:space="preserve">PNEU, </t>
    </r>
    <r>
      <rPr>
        <sz val="10"/>
        <rFont val="Arial"/>
        <family val="2"/>
      </rPr>
      <t xml:space="preserve">pneumonia; </t>
    </r>
    <r>
      <rPr>
        <i/>
        <sz val="10"/>
        <rFont val="Arial"/>
        <family val="2"/>
      </rPr>
      <t>VAP</t>
    </r>
    <r>
      <rPr>
        <sz val="10"/>
        <rFont val="Arial"/>
        <family val="2"/>
      </rPr>
      <t xml:space="preserve">, ventilator-associated PNEU; </t>
    </r>
    <r>
      <rPr>
        <i/>
        <sz val="10"/>
        <rFont val="Arial"/>
        <family val="2"/>
      </rPr>
      <t>NICU</t>
    </r>
    <r>
      <rPr>
        <sz val="10"/>
        <rFont val="Arial"/>
        <family val="2"/>
      </rPr>
      <t>, neonatal intensive care unit.</t>
    </r>
  </si>
  <si>
    <r>
      <t>PNEU</t>
    </r>
    <r>
      <rPr>
        <sz val="10"/>
        <rFont val="Arial"/>
        <family val="2"/>
      </rPr>
      <t xml:space="preserve">, pneumonia; </t>
    </r>
    <r>
      <rPr>
        <i/>
        <sz val="10"/>
        <rFont val="Arial"/>
        <family val="2"/>
      </rPr>
      <t>VAP</t>
    </r>
    <r>
      <rPr>
        <sz val="10"/>
        <rFont val="Arial"/>
        <family val="2"/>
      </rPr>
      <t xml:space="preserve">, ventilator-associated PNEU; </t>
    </r>
    <r>
      <rPr>
        <i/>
        <sz val="10"/>
        <rFont val="Arial"/>
        <family val="2"/>
      </rPr>
      <t>NICU</t>
    </r>
    <r>
      <rPr>
        <sz val="10"/>
        <rFont val="Arial"/>
        <family val="2"/>
      </rPr>
      <t>, neonatal intensive care unit.</t>
    </r>
  </si>
  <si>
    <r>
      <rPr>
        <vertAlign val="superscript"/>
        <sz val="10"/>
        <rFont val="Arial"/>
        <family val="2"/>
      </rPr>
      <t>†</t>
    </r>
    <r>
      <rPr>
        <sz val="10"/>
        <rFont val="Arial"/>
        <family val="2"/>
      </rPr>
      <t xml:space="preserve"> Includes free-standing long term-acute care hospitals and long-term acute care locations within the general acute care hospital setting.</t>
    </r>
  </si>
  <si>
    <r>
      <t>Small (</t>
    </r>
    <r>
      <rPr>
        <sz val="10"/>
        <rFont val="Calibri"/>
        <family val="2"/>
      </rPr>
      <t>≤</t>
    </r>
    <r>
      <rPr>
        <sz val="10"/>
        <rFont val="Arial"/>
        <family val="2"/>
      </rPr>
      <t>25 location beds)</t>
    </r>
  </si>
  <si>
    <t>Medium (26-40 location beds)</t>
  </si>
  <si>
    <t>Large (&gt;40 location beds)</t>
  </si>
  <si>
    <r>
      <t xml:space="preserve">BSI, </t>
    </r>
    <r>
      <rPr>
        <sz val="10"/>
        <rFont val="Arial"/>
        <family val="2"/>
      </rPr>
      <t xml:space="preserve">bloodstream infection; </t>
    </r>
    <r>
      <rPr>
        <i/>
        <sz val="10"/>
        <rFont val="Arial"/>
        <family val="2"/>
      </rPr>
      <t>CLABSI</t>
    </r>
    <r>
      <rPr>
        <sz val="10"/>
        <rFont val="Arial"/>
        <family val="2"/>
      </rPr>
      <t xml:space="preserve">, central line-associated BSI; </t>
    </r>
    <r>
      <rPr>
        <i/>
        <sz val="10"/>
        <rFont val="Arial"/>
        <family val="2"/>
      </rPr>
      <t>UTI, urinary tract infection; CAUTI, catheter-associated UTI</t>
    </r>
  </si>
  <si>
    <r>
      <t>Type of IRF Location</t>
    </r>
    <r>
      <rPr>
        <b/>
        <vertAlign val="superscript"/>
        <sz val="10"/>
        <rFont val="Arial"/>
        <family val="2"/>
      </rPr>
      <t>†</t>
    </r>
  </si>
  <si>
    <r>
      <rPr>
        <vertAlign val="superscript"/>
        <sz val="10"/>
        <rFont val="Arial"/>
        <family val="2"/>
      </rPr>
      <t>†</t>
    </r>
    <r>
      <rPr>
        <sz val="10"/>
        <rFont val="Arial"/>
        <family val="2"/>
      </rPr>
      <t xml:space="preserve"> Includes free-standing inpatient rehabilitation facilities and inpatient rehabilitation facilities within the acute care hospital setting, as defined by the CMS Inpatient Rehabilitation Facility Quality Reporting Program.</t>
    </r>
  </si>
  <si>
    <r>
      <t>No. of locations</t>
    </r>
    <r>
      <rPr>
        <b/>
        <vertAlign val="superscript"/>
        <sz val="10"/>
        <rFont val="Arial"/>
        <family val="2"/>
      </rPr>
      <t>‡</t>
    </r>
  </si>
  <si>
    <r>
      <rPr>
        <vertAlign val="superscript"/>
        <sz val="10"/>
        <rFont val="Arial"/>
        <family val="2"/>
      </rPr>
      <t>‡</t>
    </r>
    <r>
      <rPr>
        <sz val="10"/>
        <rFont val="Arial"/>
        <family val="2"/>
      </rPr>
      <t xml:space="preserve"> Combines all critical care unit types within critical access hospitals. </t>
    </r>
  </si>
  <si>
    <t>Table 12. Pooled means and key percentiles of the distribution of device-associated infection rates and device utilization ratios, Inpatient Rehabilitation Facilities, 2013</t>
  </si>
  <si>
    <t>Oncology/Specialty Care Area</t>
  </si>
  <si>
    <t>Long Term Acute Care Hospitals*</t>
  </si>
  <si>
    <r>
      <t>Inpatient Rehabilitation Facilities</t>
    </r>
    <r>
      <rPr>
        <b/>
        <vertAlign val="superscript"/>
        <sz val="10"/>
        <rFont val="Arial"/>
        <family val="2"/>
      </rPr>
      <t>†</t>
    </r>
  </si>
  <si>
    <t>* Includes free-standing long term-acute care hospitals and long-term acute care locations within the general acute care hospital setting.</t>
  </si>
  <si>
    <r>
      <t>Within a healthcare facility</t>
    </r>
    <r>
      <rPr>
        <vertAlign val="superscript"/>
        <sz val="10"/>
        <color indexed="8"/>
        <rFont val="Arial"/>
        <family val="2"/>
      </rPr>
      <t>†</t>
    </r>
  </si>
  <si>
    <t>Acute care hospitals*</t>
  </si>
  <si>
    <r>
      <rPr>
        <vertAlign val="superscript"/>
        <sz val="10"/>
        <rFont val="Arial"/>
        <family val="2"/>
      </rPr>
      <t>†</t>
    </r>
    <r>
      <rPr>
        <sz val="10"/>
        <rFont val="Arial"/>
        <family val="2"/>
      </rPr>
      <t xml:space="preserve"> does not include inpatient rehabilitation facilities reporting to NHSN as locations within enrolled acute care hospitals.</t>
    </r>
  </si>
  <si>
    <t>17 (5)</t>
  </si>
  <si>
    <r>
      <t xml:space="preserve">* </t>
    </r>
    <r>
      <rPr>
        <sz val="10"/>
        <rFont val="Arial"/>
        <family val="2"/>
      </rPr>
      <t>851 Acute care hospitals also report for locations identified as inpatient rehabilitation facilities.</t>
    </r>
  </si>
  <si>
    <r>
      <t>Oncology critical care</t>
    </r>
    <r>
      <rPr>
        <vertAlign val="superscript"/>
        <sz val="10"/>
        <rFont val="Arial"/>
        <family val="2"/>
      </rPr>
      <t>‡</t>
    </r>
  </si>
  <si>
    <r>
      <t xml:space="preserve">Temporary Central line-associated BSI rate </t>
    </r>
    <r>
      <rPr>
        <b/>
        <vertAlign val="superscript"/>
        <sz val="10"/>
        <rFont val="Arial"/>
        <family val="2"/>
      </rPr>
      <t>§</t>
    </r>
  </si>
  <si>
    <t>Leukemia and/or lymphoma ward</t>
  </si>
  <si>
    <r>
      <t>Permanent Central line utilization ratio</t>
    </r>
    <r>
      <rPr>
        <b/>
        <vertAlign val="superscript"/>
        <sz val="10"/>
        <rFont val="Arial"/>
        <family val="2"/>
      </rPr>
      <t>||</t>
    </r>
  </si>
  <si>
    <r>
      <t>Temporary Central line utilization ratio</t>
    </r>
    <r>
      <rPr>
        <b/>
        <vertAlign val="superscript"/>
        <sz val="10"/>
        <rFont val="Arial"/>
        <family val="2"/>
      </rPr>
      <t>¶</t>
    </r>
  </si>
  <si>
    <r>
      <t>§</t>
    </r>
    <r>
      <rPr>
        <sz val="10"/>
        <rFont val="Arial"/>
        <family val="2"/>
      </rPr>
      <t xml:space="preserve"> </t>
    </r>
    <r>
      <rPr>
        <u/>
        <sz val="10"/>
        <rFont val="Arial"/>
        <family val="2"/>
      </rPr>
      <t xml:space="preserve">     Number of TCLABSI                          </t>
    </r>
    <r>
      <rPr>
        <sz val="10"/>
        <rFont val="Arial"/>
        <family val="2"/>
      </rPr>
      <t xml:space="preserve"> x 1000
     Number of temporary central line-days</t>
    </r>
  </si>
  <si>
    <r>
      <t xml:space="preserve">|| </t>
    </r>
    <r>
      <rPr>
        <sz val="10"/>
        <rFont val="Arial"/>
        <family val="2"/>
      </rPr>
      <t xml:space="preserve"> </t>
    </r>
    <r>
      <rPr>
        <u/>
        <sz val="10"/>
        <rFont val="Arial"/>
        <family val="2"/>
      </rPr>
      <t>Number of permanent central line-days</t>
    </r>
    <r>
      <rPr>
        <sz val="10"/>
        <rFont val="Arial"/>
        <family val="2"/>
      </rPr>
      <t xml:space="preserve">
      Number of patient-days</t>
    </r>
  </si>
  <si>
    <r>
      <t xml:space="preserve">¶ </t>
    </r>
    <r>
      <rPr>
        <sz val="10"/>
        <rFont val="Arial"/>
        <family val="2"/>
      </rPr>
      <t xml:space="preserve"> </t>
    </r>
    <r>
      <rPr>
        <u/>
        <sz val="10"/>
        <rFont val="Arial"/>
        <family val="2"/>
      </rPr>
      <t>Number of temporary central line-days</t>
    </r>
    <r>
      <rPr>
        <sz val="10"/>
        <rFont val="Arial"/>
        <family val="2"/>
      </rPr>
      <t xml:space="preserve">
      Number of patient-days</t>
    </r>
  </si>
  <si>
    <r>
      <t>Pediatric rehabilitation - non-IRF</t>
    </r>
    <r>
      <rPr>
        <vertAlign val="superscript"/>
        <sz val="10"/>
        <rFont val="Arial"/>
        <family val="2"/>
      </rPr>
      <t>§</t>
    </r>
  </si>
  <si>
    <r>
      <t>Rehabilitation - non-IRF</t>
    </r>
    <r>
      <rPr>
        <vertAlign val="superscript"/>
        <sz val="10"/>
        <rFont val="Arial"/>
        <family val="2"/>
      </rPr>
      <t>§</t>
    </r>
  </si>
  <si>
    <r>
      <t xml:space="preserve">§ </t>
    </r>
    <r>
      <rPr>
        <sz val="10"/>
        <rFont val="Arial"/>
        <family val="2"/>
      </rPr>
      <t>Includes only in-hospital rehabilitation wards that are not defined as inpatient rehabilitation facilities (IRF) per the CMS Inpatient Rehabilitation Facility Quality Reporting Program.</t>
    </r>
  </si>
  <si>
    <r>
      <rPr>
        <vertAlign val="superscript"/>
        <sz val="10"/>
        <rFont val="Arial"/>
        <family val="2"/>
      </rPr>
      <t>||</t>
    </r>
    <r>
      <rPr>
        <sz val="10"/>
        <rFont val="Arial"/>
        <family val="2"/>
      </rPr>
      <t xml:space="preserve"> Includes chronic care locations within the general acute care hospital setting. </t>
    </r>
  </si>
  <si>
    <r>
      <rPr>
        <sz val="10"/>
        <rFont val="Calibri"/>
        <family val="2"/>
      </rPr>
      <t xml:space="preserve"> </t>
    </r>
    <r>
      <rPr>
        <sz val="10"/>
        <rFont val="Arial"/>
        <family val="2"/>
      </rPr>
      <t>Small (</t>
    </r>
    <r>
      <rPr>
        <sz val="10"/>
        <rFont val="Calibri"/>
        <family val="2"/>
      </rPr>
      <t>≤</t>
    </r>
    <r>
      <rPr>
        <sz val="10"/>
        <rFont val="Arial"/>
        <family val="2"/>
      </rPr>
      <t>25 location beds)</t>
    </r>
  </si>
  <si>
    <t>83 (72)</t>
  </si>
  <si>
    <t>49 (42)</t>
  </si>
  <si>
    <t>16 (11)</t>
  </si>
  <si>
    <t>Adult mixed acuity</t>
  </si>
  <si>
    <t>Mixed age mixed acuity</t>
  </si>
  <si>
    <t>Pediatric mixed acuity</t>
  </si>
  <si>
    <t>83 (82)</t>
  </si>
  <si>
    <t>91 (87)</t>
  </si>
  <si>
    <t>51 (45)</t>
  </si>
  <si>
    <t>14 (4)</t>
  </si>
  <si>
    <t>14 (12)</t>
  </si>
  <si>
    <t>Mixed Acuity</t>
  </si>
  <si>
    <t>Table 1.  Enrolled NHSN hospitals contributing data used in this report</t>
  </si>
  <si>
    <r>
      <rPr>
        <vertAlign val="superscript"/>
        <sz val="10"/>
        <rFont val="Arial"/>
        <family val="2"/>
      </rPr>
      <t>‡</t>
    </r>
    <r>
      <rPr>
        <sz val="10"/>
        <rFont val="Arial"/>
        <family val="2"/>
      </rPr>
      <t xml:space="preserve">Mixed acuity units are defined as those units that provide care to patients of varying acuity levels and can include units that operate with acuity-adaptable beds. Such units may be comprised of patients from different specialty services (e.g., cardiac, neurology). </t>
    </r>
  </si>
  <si>
    <r>
      <rPr>
        <vertAlign val="superscript"/>
        <sz val="10"/>
        <rFont val="Arial"/>
        <family val="2"/>
      </rPr>
      <t>¶</t>
    </r>
    <r>
      <rPr>
        <sz val="10"/>
        <rFont val="Arial"/>
        <family val="2"/>
      </rPr>
      <t xml:space="preserve">  </t>
    </r>
    <r>
      <rPr>
        <u/>
        <sz val="10"/>
        <rFont val="Arial"/>
        <family val="2"/>
      </rPr>
      <t>Number of central line-days</t>
    </r>
    <r>
      <rPr>
        <sz val="10"/>
        <rFont val="Arial"/>
        <family val="2"/>
      </rPr>
      <t xml:space="preserve">
      Number of patient-days</t>
    </r>
  </si>
  <si>
    <r>
      <t>Central line utilization ratio</t>
    </r>
    <r>
      <rPr>
        <b/>
        <vertAlign val="superscript"/>
        <sz val="10"/>
        <rFont val="Arial"/>
        <family val="2"/>
      </rPr>
      <t>¶</t>
    </r>
  </si>
  <si>
    <r>
      <t>Rehabilitation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non-IRF</t>
    </r>
    <r>
      <rPr>
        <vertAlign val="superscript"/>
        <sz val="10"/>
        <rFont val="Arial"/>
        <family val="2"/>
      </rPr>
      <t>§</t>
    </r>
  </si>
  <si>
    <r>
      <t>Chronic Care Units</t>
    </r>
    <r>
      <rPr>
        <b/>
        <i/>
        <vertAlign val="superscript"/>
        <sz val="10"/>
        <rFont val="Arial"/>
        <family val="2"/>
      </rPr>
      <t>||</t>
    </r>
  </si>
  <si>
    <r>
      <t>Mixed Acuity Units</t>
    </r>
    <r>
      <rPr>
        <b/>
        <vertAlign val="superscript"/>
        <sz val="10"/>
        <rFont val="Arial"/>
        <family val="2"/>
      </rPr>
      <t>‡</t>
    </r>
  </si>
  <si>
    <r>
      <t>Mixed Acuity Units</t>
    </r>
    <r>
      <rPr>
        <b/>
        <vertAlign val="superscript"/>
        <sz val="10"/>
        <rFont val="Arial"/>
        <family val="2"/>
      </rPr>
      <t>§</t>
    </r>
  </si>
  <si>
    <r>
      <t xml:space="preserve">§ </t>
    </r>
    <r>
      <rPr>
        <sz val="10"/>
        <rFont val="Arial"/>
        <family val="2"/>
      </rPr>
      <t xml:space="preserve">Mixed acuity units are defined as those units that provide care to patients of varying acuity levels and can include units that operate with acuity-adaptable beds. Such units may be comprised of patients from different specialty services (e.g., cardiac, neurology). </t>
    </r>
  </si>
  <si>
    <r>
      <t xml:space="preserve">|| </t>
    </r>
    <r>
      <rPr>
        <sz val="10"/>
        <rFont val="Arial"/>
        <family val="2"/>
      </rPr>
      <t>Includes only in-hospital rehabilitation wards that are not defined as inpatient rehabilitation facilities (IRF) per the CMS Inpatient Rehabilitation Facility Quality Reporting Program.</t>
    </r>
  </si>
  <si>
    <r>
      <t>Pediatric rehabilitation - non-IRF</t>
    </r>
    <r>
      <rPr>
        <vertAlign val="superscript"/>
        <sz val="10"/>
        <rFont val="Arial"/>
        <family val="2"/>
      </rPr>
      <t>||</t>
    </r>
  </si>
  <si>
    <r>
      <t>Rehabilitation - non-IRF</t>
    </r>
    <r>
      <rPr>
        <vertAlign val="superscript"/>
        <sz val="10"/>
        <rFont val="Arial"/>
        <family val="2"/>
      </rPr>
      <t>||</t>
    </r>
  </si>
  <si>
    <r>
      <t>Chronic Care Units</t>
    </r>
    <r>
      <rPr>
        <b/>
        <vertAlign val="superscript"/>
        <sz val="10"/>
        <rFont val="Arial"/>
        <family val="2"/>
      </rPr>
      <t>¶</t>
    </r>
  </si>
  <si>
    <r>
      <rPr>
        <vertAlign val="superscript"/>
        <sz val="10"/>
        <rFont val="Arial"/>
        <family val="2"/>
      </rPr>
      <t>¶</t>
    </r>
    <r>
      <rPr>
        <sz val="10"/>
        <rFont val="Arial"/>
        <family val="2"/>
      </rPr>
      <t xml:space="preserve"> Includes chronic care locations within the general acute care hospital setting. </t>
    </r>
  </si>
  <si>
    <r>
      <rPr>
        <vertAlign val="superscript"/>
        <sz val="10"/>
        <rFont val="Arial"/>
        <family val="2"/>
      </rPr>
      <t>#</t>
    </r>
    <r>
      <rPr>
        <sz val="10"/>
        <rFont val="Arial"/>
        <family val="2"/>
      </rPr>
      <t xml:space="preserve"> </t>
    </r>
    <r>
      <rPr>
        <u/>
        <sz val="10"/>
        <rFont val="Arial"/>
        <family val="2"/>
      </rPr>
      <t xml:space="preserve">Number of urinary catheter-days    
</t>
    </r>
    <r>
      <rPr>
        <sz val="10"/>
        <rFont val="Arial"/>
        <family val="2"/>
      </rPr>
      <t xml:space="preserve">         Number of patient-days</t>
    </r>
    <r>
      <rPr>
        <u/>
        <sz val="10"/>
        <rFont val="Arial"/>
        <family val="2"/>
      </rPr>
      <t xml:space="preserve">
</t>
    </r>
  </si>
  <si>
    <r>
      <t xml:space="preserve">‡ </t>
    </r>
    <r>
      <rPr>
        <sz val="10"/>
        <rFont val="Arial"/>
        <family val="2"/>
      </rPr>
      <t>Includes all oncology critical care unit types.</t>
    </r>
  </si>
  <si>
    <r>
      <t>BSI</t>
    </r>
    <r>
      <rPr>
        <sz val="10"/>
        <rFont val="Arial"/>
        <family val="2"/>
      </rPr>
      <t xml:space="preserve">, bloodstream infection; </t>
    </r>
    <r>
      <rPr>
        <i/>
        <sz val="10"/>
        <rFont val="Arial"/>
        <family val="2"/>
      </rPr>
      <t>LCBI</t>
    </r>
    <r>
      <rPr>
        <sz val="10"/>
        <rFont val="Arial"/>
        <family val="2"/>
      </rPr>
      <t>, laboratory-confirmed BSI (includes MBI-LCBI)</t>
    </r>
    <r>
      <rPr>
        <vertAlign val="superscript"/>
        <sz val="10"/>
        <rFont val="Arial"/>
        <family val="2"/>
      </rPr>
      <t>4</t>
    </r>
  </si>
  <si>
    <r>
      <t xml:space="preserve">UTI, </t>
    </r>
    <r>
      <rPr>
        <sz val="10"/>
        <rFont val="Arial"/>
        <family val="2"/>
      </rPr>
      <t xml:space="preserve">urinary tract infection; </t>
    </r>
    <r>
      <rPr>
        <i/>
        <sz val="10"/>
        <rFont val="Arial"/>
        <family val="2"/>
      </rPr>
      <t>SUTI</t>
    </r>
    <r>
      <rPr>
        <sz val="10"/>
        <rFont val="Arial"/>
        <family val="2"/>
      </rPr>
      <t xml:space="preserve">, symptomatic UTI; </t>
    </r>
    <r>
      <rPr>
        <i/>
        <sz val="10"/>
        <rFont val="Arial"/>
        <family val="2"/>
      </rPr>
      <t>ABUTI</t>
    </r>
    <r>
      <rPr>
        <sz val="10"/>
        <rFont val="Arial"/>
        <family val="2"/>
      </rPr>
      <t>, asymptomatic bacteremic UTI.</t>
    </r>
    <r>
      <rPr>
        <vertAlign val="superscript"/>
        <sz val="10"/>
        <rFont val="Arial"/>
        <family val="2"/>
      </rPr>
      <t>4</t>
    </r>
  </si>
  <si>
    <r>
      <t xml:space="preserve">PNU1, </t>
    </r>
    <r>
      <rPr>
        <sz val="10"/>
        <rFont val="Arial"/>
        <family val="2"/>
      </rPr>
      <t xml:space="preserve">clinically defined pneumonia; </t>
    </r>
    <r>
      <rPr>
        <i/>
        <sz val="10"/>
        <rFont val="Arial"/>
        <family val="2"/>
      </rPr>
      <t>PNU2</t>
    </r>
    <r>
      <rPr>
        <sz val="10"/>
        <rFont val="Arial"/>
        <family val="2"/>
      </rPr>
      <t xml:space="preserve">, pneumonia with specific laboratory findings; </t>
    </r>
    <r>
      <rPr>
        <i/>
        <sz val="10"/>
        <rFont val="Arial"/>
        <family val="2"/>
      </rPr>
      <t>PNU3</t>
    </r>
    <r>
      <rPr>
        <sz val="10"/>
        <rFont val="Arial"/>
        <family val="2"/>
      </rPr>
      <t>, pneumonia in immunocompromised patients.</t>
    </r>
    <r>
      <rPr>
        <vertAlign val="superscript"/>
        <sz val="10"/>
        <rFont val="Arial"/>
        <family val="2"/>
      </rPr>
      <t>4</t>
    </r>
  </si>
  <si>
    <t>Table S1. Distribution of criteria for central line-associated laboratory-confirmed BSI by location, 2013</t>
  </si>
  <si>
    <t>Mixed Acuity Units*</t>
  </si>
  <si>
    <r>
      <t>Pediatric rehabilitation - non-IRF</t>
    </r>
    <r>
      <rPr>
        <vertAlign val="superscript"/>
        <sz val="10"/>
        <rFont val="Arial"/>
        <family val="2"/>
      </rPr>
      <t>†</t>
    </r>
  </si>
  <si>
    <r>
      <t>Rehabilitation - non-IRF</t>
    </r>
    <r>
      <rPr>
        <vertAlign val="superscript"/>
        <sz val="10"/>
        <rFont val="Arial"/>
        <family val="2"/>
      </rPr>
      <t>†</t>
    </r>
  </si>
  <si>
    <r>
      <t>Chronic Care Units</t>
    </r>
    <r>
      <rPr>
        <b/>
        <vertAlign val="superscript"/>
        <sz val="10"/>
        <rFont val="Arial"/>
        <family val="2"/>
      </rPr>
      <t>‡</t>
    </r>
  </si>
  <si>
    <r>
      <t>BSI</t>
    </r>
    <r>
      <rPr>
        <sz val="10"/>
        <rFont val="Arial"/>
        <family val="2"/>
      </rPr>
      <t xml:space="preserve">, bloodstream infection; </t>
    </r>
    <r>
      <rPr>
        <i/>
        <sz val="10"/>
        <rFont val="Arial"/>
        <family val="2"/>
      </rPr>
      <t>LCBI</t>
    </r>
    <r>
      <rPr>
        <sz val="10"/>
        <rFont val="Arial"/>
        <family val="2"/>
      </rPr>
      <t>, laboratory-confirmed BSI</t>
    </r>
    <r>
      <rPr>
        <i/>
        <sz val="10"/>
        <rFont val="Arial"/>
        <family val="2"/>
      </rPr>
      <t>.</t>
    </r>
    <r>
      <rPr>
        <i/>
        <vertAlign val="superscript"/>
        <sz val="10"/>
        <rFont val="Arial"/>
        <family val="2"/>
      </rPr>
      <t>4</t>
    </r>
  </si>
  <si>
    <t xml:space="preserve">* Mixed acuity units are defined as those units that provide care to patients of varying acuity levels and can include units that operate with actuiy-adaptable beds. Such units may be comprised of patients from different specialty services (e.g., cardiac, neurology). </t>
  </si>
  <si>
    <r>
      <rPr>
        <vertAlign val="superscript"/>
        <sz val="10"/>
        <rFont val="Arial"/>
        <family val="2"/>
      </rPr>
      <t xml:space="preserve">† </t>
    </r>
    <r>
      <rPr>
        <sz val="10"/>
        <rFont val="Arial"/>
        <family val="2"/>
      </rPr>
      <t>Includes only in-hospital rehabilitation wards that are not defined as inpatient rehabilitation facilities (IRF) per the CMS Inpatient Rehabilitation Facility Quality Reporting Program.</t>
    </r>
  </si>
  <si>
    <r>
      <rPr>
        <vertAlign val="superscript"/>
        <sz val="10"/>
        <rFont val="Arial"/>
        <family val="2"/>
      </rPr>
      <t>‡</t>
    </r>
    <r>
      <rPr>
        <sz val="10"/>
        <rFont val="Arial"/>
        <family val="2"/>
      </rPr>
      <t xml:space="preserve"> Includes chronic care locations within the general acute care hospital setting. </t>
    </r>
  </si>
  <si>
    <t>Table S2. Distribution of criteria for permanent and temporary central line-associated  laboratory-confirmed BSI by location, 2013</t>
  </si>
  <si>
    <t>Permanent Central Line</t>
  </si>
  <si>
    <t>Oncology critical care*</t>
  </si>
  <si>
    <t>Temporary Central Line</t>
  </si>
  <si>
    <t>* Includes all oncology critical care types.</t>
  </si>
  <si>
    <t>Table S3.  Distribution of criteria for urinary catheter-associated UTI by location, 2013</t>
  </si>
  <si>
    <r>
      <t>Mixed Acuity Units</t>
    </r>
    <r>
      <rPr>
        <b/>
        <vertAlign val="superscript"/>
        <sz val="10"/>
        <rFont val="Arial"/>
        <family val="2"/>
      </rPr>
      <t>†</t>
    </r>
  </si>
  <si>
    <r>
      <t>Pediatric rehabilitation - non-IRF</t>
    </r>
    <r>
      <rPr>
        <vertAlign val="superscript"/>
        <sz val="10"/>
        <rFont val="Arial"/>
        <family val="2"/>
      </rPr>
      <t>‡</t>
    </r>
  </si>
  <si>
    <r>
      <t>Rehabilitation - non-IRF</t>
    </r>
    <r>
      <rPr>
        <vertAlign val="superscript"/>
        <sz val="10"/>
        <rFont val="Arial"/>
        <family val="2"/>
      </rPr>
      <t>‡</t>
    </r>
  </si>
  <si>
    <r>
      <t>Chronic Care Units</t>
    </r>
    <r>
      <rPr>
        <b/>
        <vertAlign val="superscript"/>
        <sz val="10"/>
        <rFont val="Arial"/>
        <family val="2"/>
      </rPr>
      <t>§</t>
    </r>
  </si>
  <si>
    <r>
      <t>UTI</t>
    </r>
    <r>
      <rPr>
        <sz val="10"/>
        <rFont val="Arial"/>
        <family val="2"/>
      </rPr>
      <t xml:space="preserve">, urinary tract infection; </t>
    </r>
    <r>
      <rPr>
        <i/>
        <sz val="10"/>
        <rFont val="Arial"/>
        <family val="2"/>
      </rPr>
      <t>SUTI</t>
    </r>
    <r>
      <rPr>
        <sz val="10"/>
        <rFont val="Arial"/>
        <family val="2"/>
      </rPr>
      <t xml:space="preserve">, symptomatic UTI; </t>
    </r>
    <r>
      <rPr>
        <i/>
        <sz val="10"/>
        <rFont val="Arial"/>
        <family val="2"/>
      </rPr>
      <t>ABUTI</t>
    </r>
    <r>
      <rPr>
        <sz val="10"/>
        <rFont val="Arial"/>
        <family val="2"/>
      </rPr>
      <t>, asymptomatic bacteremic UTI.</t>
    </r>
    <r>
      <rPr>
        <vertAlign val="superscript"/>
        <sz val="10"/>
        <rFont val="Arial"/>
        <family val="2"/>
      </rPr>
      <t>4</t>
    </r>
  </si>
  <si>
    <r>
      <t xml:space="preserve">* </t>
    </r>
    <r>
      <rPr>
        <sz val="10"/>
        <rFont val="Arial"/>
        <family val="2"/>
      </rPr>
      <t>Combines all oncology critical care unit types.</t>
    </r>
  </si>
  <si>
    <r>
      <rPr>
        <vertAlign val="superscript"/>
        <sz val="10"/>
        <rFont val="Arial"/>
        <family val="2"/>
      </rPr>
      <t>†</t>
    </r>
    <r>
      <rPr>
        <sz val="10"/>
        <rFont val="Arial"/>
        <family val="2"/>
      </rPr>
      <t xml:space="preserve"> Mixed acuity units are defined as those units that provide care to patients of varying acuity levels and can include units that operate with acuity-adaptable beds. Such units may be comprised of patients from different specialty services (e.g., cardiac, neurology). </t>
    </r>
  </si>
  <si>
    <r>
      <rPr>
        <vertAlign val="superscript"/>
        <sz val="10"/>
        <rFont val="Arial"/>
        <family val="2"/>
      </rPr>
      <t xml:space="preserve">‡ </t>
    </r>
    <r>
      <rPr>
        <sz val="10"/>
        <rFont val="Arial"/>
        <family val="2"/>
      </rPr>
      <t>Includes only in-hospital rehabilitation wards that are not defined as inpatient rehabilitation facilities (IRF) per the CMS Inpatient Rehabilitation Facility Quality Reporting Program.</t>
    </r>
  </si>
  <si>
    <r>
      <rPr>
        <vertAlign val="superscript"/>
        <sz val="10"/>
        <rFont val="Arial"/>
        <family val="2"/>
      </rPr>
      <t>§</t>
    </r>
    <r>
      <rPr>
        <sz val="10"/>
        <rFont val="Arial"/>
        <family val="2"/>
      </rPr>
      <t xml:space="preserve"> Includes chronic care locations within the general acute care hospital setting. </t>
    </r>
  </si>
  <si>
    <t>Table S4.  Distribution of criteria for pediatric ventilator-associated pneumonia by location, 2013</t>
  </si>
  <si>
    <t>Table S5. Distribution of criteria for central line-associated laboratory-confirmed BSI among Level III NICUs by birthweight, 2013</t>
  </si>
  <si>
    <r>
      <rPr>
        <sz val="9"/>
        <color indexed="8"/>
        <rFont val="Calibri"/>
        <family val="2"/>
      </rPr>
      <t>≤</t>
    </r>
    <r>
      <rPr>
        <sz val="9"/>
        <color indexed="8"/>
        <rFont val="Arial"/>
        <family val="2"/>
      </rPr>
      <t xml:space="preserve"> 750 grams</t>
    </r>
  </si>
  <si>
    <t>Table S6. Distribution of criteria for central line-associated laboratory-confirmed BSI among Level II/III NICUs by birthweight, 2013</t>
  </si>
  <si>
    <t>Table S7. Distribution of criteria for ventilator-associated pneumonia among Level III NICUs by birthweight, 2013</t>
  </si>
  <si>
    <t>≤ 750 grams</t>
  </si>
  <si>
    <t>Table S8.  Distribution of criteria for ventilator-associated pneumonia among Level II/III NICUs by birthweight, 2013</t>
  </si>
  <si>
    <t>751 -1000 grams</t>
  </si>
  <si>
    <t>The data in this table are a supplement to the data published in the "National Healthcare Safety Network (NHSN) report, data summary for 2013, Device-associated Module". 
Am J Infect Control 2015;43:206-21.</t>
  </si>
  <si>
    <t>Am J Infect Control 2015;43:206-21.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</si>
</sst>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26" x14ac:knownFonts="1"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i/>
      <sz val="10"/>
      <name val="Arial"/>
      <family val="2"/>
    </font>
    <font>
      <u/>
      <sz val="10"/>
      <color indexed="12"/>
      <name val="MS Sans Serif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0"/>
      <name val="Calibri"/>
      <family val="2"/>
    </font>
    <font>
      <b/>
      <i/>
      <vertAlign val="superscript"/>
      <sz val="10"/>
      <name val="Arial"/>
      <family val="2"/>
    </font>
    <font>
      <b/>
      <sz val="10"/>
      <color indexed="8"/>
      <name val="Calibri"/>
      <family val="2"/>
    </font>
    <font>
      <vertAlign val="superscript"/>
      <sz val="10"/>
      <color indexed="8"/>
      <name val="Arial"/>
      <family val="2"/>
    </font>
    <font>
      <i/>
      <vertAlign val="superscript"/>
      <sz val="10"/>
      <name val="Arial"/>
      <family val="2"/>
    </font>
    <font>
      <b/>
      <i/>
      <sz val="9"/>
      <name val="Arial"/>
      <family val="2"/>
    </font>
    <font>
      <sz val="9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 style="medium">
        <color indexed="64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0" fillId="0" borderId="0" applyNumberFormat="0" applyFill="0" applyBorder="0" applyAlignment="0" applyProtection="0"/>
    <xf numFmtId="0" fontId="1" fillId="0" borderId="0"/>
  </cellStyleXfs>
  <cellXfs count="463">
    <xf numFmtId="0" fontId="0" fillId="0" borderId="0" xfId="0"/>
    <xf numFmtId="0" fontId="2" fillId="0" borderId="0" xfId="1"/>
    <xf numFmtId="0" fontId="5" fillId="2" borderId="2" xfId="1" applyFont="1" applyFill="1" applyBorder="1" applyAlignment="1">
      <alignment horizontal="left" vertical="top" wrapText="1"/>
    </xf>
    <xf numFmtId="0" fontId="5" fillId="2" borderId="2" xfId="1" applyFont="1" applyFill="1" applyBorder="1" applyAlignment="1">
      <alignment horizontal="right" vertical="top" wrapText="1"/>
    </xf>
    <xf numFmtId="0" fontId="5" fillId="2" borderId="3" xfId="1" applyFont="1" applyFill="1" applyBorder="1" applyAlignment="1">
      <alignment horizontal="left" vertical="top" wrapText="1"/>
    </xf>
    <xf numFmtId="0" fontId="5" fillId="2" borderId="3" xfId="1" applyFont="1" applyFill="1" applyBorder="1" applyAlignment="1">
      <alignment horizontal="right" vertical="top" wrapText="1"/>
    </xf>
    <xf numFmtId="0" fontId="5" fillId="2" borderId="4" xfId="1" applyFont="1" applyFill="1" applyBorder="1" applyAlignment="1">
      <alignment horizontal="left" vertical="top" wrapText="1"/>
    </xf>
    <xf numFmtId="0" fontId="5" fillId="2" borderId="4" xfId="1" applyFont="1" applyFill="1" applyBorder="1" applyAlignment="1">
      <alignment horizontal="right" vertical="top" wrapText="1"/>
    </xf>
    <xf numFmtId="0" fontId="5" fillId="2" borderId="5" xfId="1" applyFont="1" applyFill="1" applyBorder="1" applyAlignment="1">
      <alignment horizontal="right" vertical="top" wrapText="1"/>
    </xf>
    <xf numFmtId="0" fontId="4" fillId="2" borderId="4" xfId="1" applyFont="1" applyFill="1" applyBorder="1" applyAlignment="1">
      <alignment horizontal="left" vertical="top" wrapText="1"/>
    </xf>
    <xf numFmtId="0" fontId="4" fillId="2" borderId="3" xfId="1" applyFont="1" applyFill="1" applyBorder="1" applyAlignment="1">
      <alignment horizontal="center" vertical="top" wrapText="1"/>
    </xf>
    <xf numFmtId="0" fontId="6" fillId="0" borderId="0" xfId="1" applyFont="1"/>
    <xf numFmtId="0" fontId="2" fillId="0" borderId="0" xfId="1" applyFont="1"/>
    <xf numFmtId="0" fontId="2" fillId="0" borderId="0" xfId="1" applyBorder="1" applyAlignment="1"/>
    <xf numFmtId="0" fontId="4" fillId="0" borderId="0" xfId="1" applyFont="1" applyBorder="1" applyAlignment="1">
      <alignment vertical="top"/>
    </xf>
    <xf numFmtId="2" fontId="2" fillId="0" borderId="0" xfId="2" applyNumberFormat="1" applyFont="1"/>
    <xf numFmtId="0" fontId="2" fillId="0" borderId="0" xfId="2" applyFont="1"/>
    <xf numFmtId="0" fontId="7" fillId="0" borderId="0" xfId="2" applyFont="1" applyAlignment="1">
      <alignment wrapText="1"/>
    </xf>
    <xf numFmtId="0" fontId="0" fillId="0" borderId="0" xfId="0" applyAlignment="1">
      <alignment wrapText="1"/>
    </xf>
    <xf numFmtId="3" fontId="7" fillId="0" borderId="0" xfId="2" applyNumberFormat="1" applyFont="1" applyAlignment="1">
      <alignment horizontal="center" wrapText="1"/>
    </xf>
    <xf numFmtId="164" fontId="7" fillId="0" borderId="0" xfId="2" applyNumberFormat="1" applyFont="1" applyAlignment="1">
      <alignment horizontal="center" wrapText="1"/>
    </xf>
    <xf numFmtId="0" fontId="9" fillId="0" borderId="0" xfId="0" applyNumberFormat="1" applyFont="1"/>
    <xf numFmtId="0" fontId="2" fillId="0" borderId="0" xfId="0" applyFont="1"/>
    <xf numFmtId="3" fontId="2" fillId="0" borderId="0" xfId="0" quotePrefix="1" applyNumberFormat="1" applyFont="1"/>
    <xf numFmtId="0" fontId="2" fillId="0" borderId="0" xfId="0" quotePrefix="1" applyNumberFormat="1" applyFont="1"/>
    <xf numFmtId="164" fontId="2" fillId="0" borderId="0" xfId="0" quotePrefix="1" applyNumberFormat="1" applyFont="1"/>
    <xf numFmtId="164" fontId="2" fillId="0" borderId="0" xfId="0" applyNumberFormat="1" applyFont="1"/>
    <xf numFmtId="0" fontId="2" fillId="0" borderId="0" xfId="0" applyFont="1" applyAlignment="1">
      <alignment horizontal="left"/>
    </xf>
    <xf numFmtId="3" fontId="11" fillId="0" borderId="0" xfId="3" quotePrefix="1" applyNumberFormat="1" applyFont="1"/>
    <xf numFmtId="3" fontId="2" fillId="0" borderId="0" xfId="0" applyNumberFormat="1" applyFont="1"/>
    <xf numFmtId="0" fontId="2" fillId="0" borderId="0" xfId="0" quotePrefix="1" applyNumberFormat="1" applyFont="1" applyAlignment="1">
      <alignment horizontal="left"/>
    </xf>
    <xf numFmtId="2" fontId="2" fillId="0" borderId="0" xfId="0" quotePrefix="1" applyNumberFormat="1" applyFont="1"/>
    <xf numFmtId="2" fontId="2" fillId="0" borderId="0" xfId="0" applyNumberFormat="1" applyFont="1"/>
    <xf numFmtId="164" fontId="2" fillId="0" borderId="0" xfId="2" applyNumberFormat="1" applyFont="1"/>
    <xf numFmtId="0" fontId="9" fillId="0" borderId="0" xfId="2" applyNumberFormat="1" applyFont="1"/>
    <xf numFmtId="0" fontId="7" fillId="0" borderId="0" xfId="2" applyNumberFormat="1" applyFont="1" applyAlignment="1">
      <alignment horizontal="left" wrapText="1"/>
    </xf>
    <xf numFmtId="0" fontId="2" fillId="0" borderId="0" xfId="0" applyNumberFormat="1" applyFont="1"/>
    <xf numFmtId="0" fontId="2" fillId="0" borderId="0" xfId="0" applyFont="1" applyAlignment="1">
      <alignment wrapText="1"/>
    </xf>
    <xf numFmtId="0" fontId="9" fillId="0" borderId="0" xfId="0" applyFont="1"/>
    <xf numFmtId="0" fontId="2" fillId="0" borderId="0" xfId="0" applyFont="1" applyFill="1"/>
    <xf numFmtId="0" fontId="14" fillId="0" borderId="0" xfId="0" applyFont="1"/>
    <xf numFmtId="0" fontId="2" fillId="0" borderId="0" xfId="0" applyFont="1" applyAlignment="1">
      <alignment horizontal="left" wrapText="1"/>
    </xf>
    <xf numFmtId="3" fontId="14" fillId="0" borderId="0" xfId="0" applyNumberFormat="1" applyFont="1"/>
    <xf numFmtId="164" fontId="14" fillId="0" borderId="0" xfId="0" applyNumberFormat="1" applyFont="1"/>
    <xf numFmtId="164" fontId="2" fillId="0" borderId="0" xfId="0" applyNumberFormat="1" applyFont="1" applyFill="1"/>
    <xf numFmtId="0" fontId="4" fillId="2" borderId="1" xfId="1" applyFont="1" applyFill="1" applyBorder="1" applyAlignment="1">
      <alignment horizontal="left" wrapText="1"/>
    </xf>
    <xf numFmtId="0" fontId="4" fillId="2" borderId="1" xfId="1" applyFont="1" applyFill="1" applyBorder="1" applyAlignment="1">
      <alignment horizontal="center" wrapText="1"/>
    </xf>
    <xf numFmtId="0" fontId="2" fillId="0" borderId="0" xfId="0" applyFont="1" applyAlignment="1"/>
    <xf numFmtId="0" fontId="2" fillId="0" borderId="0" xfId="0" applyFont="1" applyAlignment="1">
      <alignment horizontal="left"/>
    </xf>
    <xf numFmtId="3" fontId="7" fillId="0" borderId="0" xfId="2" applyNumberFormat="1" applyFont="1" applyFill="1" applyAlignment="1">
      <alignment horizontal="center" wrapText="1"/>
    </xf>
    <xf numFmtId="164" fontId="7" fillId="0" borderId="0" xfId="2" applyNumberFormat="1" applyFont="1" applyFill="1" applyAlignment="1">
      <alignment horizontal="center" wrapText="1"/>
    </xf>
    <xf numFmtId="3" fontId="2" fillId="0" borderId="0" xfId="0" quotePrefix="1" applyNumberFormat="1" applyFont="1" applyFill="1"/>
    <xf numFmtId="0" fontId="7" fillId="0" borderId="0" xfId="2" applyNumberFormat="1" applyFont="1" applyFill="1"/>
    <xf numFmtId="2" fontId="2" fillId="0" borderId="0" xfId="0" quotePrefix="1" applyNumberFormat="1" applyFont="1" applyFill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Border="1"/>
    <xf numFmtId="3" fontId="15" fillId="0" borderId="0" xfId="0" applyNumberFormat="1" applyFont="1" applyFill="1" applyBorder="1" applyAlignment="1">
      <alignment horizontal="center" vertical="top" wrapText="1"/>
    </xf>
    <xf numFmtId="0" fontId="7" fillId="0" borderId="9" xfId="2" applyNumberFormat="1" applyFont="1" applyBorder="1"/>
    <xf numFmtId="3" fontId="7" fillId="0" borderId="9" xfId="2" applyNumberFormat="1" applyFont="1" applyBorder="1" applyAlignment="1">
      <alignment horizontal="center" wrapText="1"/>
    </xf>
    <xf numFmtId="164" fontId="7" fillId="0" borderId="9" xfId="2" applyNumberFormat="1" applyFont="1" applyBorder="1" applyAlignment="1">
      <alignment horizontal="center" wrapText="1"/>
    </xf>
    <xf numFmtId="3" fontId="7" fillId="0" borderId="10" xfId="2" applyNumberFormat="1" applyFont="1" applyBorder="1" applyAlignment="1">
      <alignment horizontal="center" wrapText="1"/>
    </xf>
    <xf numFmtId="164" fontId="7" fillId="0" borderId="10" xfId="2" applyNumberFormat="1" applyFont="1" applyBorder="1" applyAlignment="1">
      <alignment horizontal="center" wrapText="1"/>
    </xf>
    <xf numFmtId="164" fontId="7" fillId="0" borderId="9" xfId="0" applyNumberFormat="1" applyFont="1" applyBorder="1" applyAlignment="1"/>
    <xf numFmtId="164" fontId="7" fillId="0" borderId="0" xfId="0" applyNumberFormat="1" applyFont="1" applyBorder="1" applyAlignment="1"/>
    <xf numFmtId="0" fontId="2" fillId="0" borderId="9" xfId="0" applyFont="1" applyBorder="1"/>
    <xf numFmtId="3" fontId="2" fillId="0" borderId="9" xfId="0" applyNumberFormat="1" applyFont="1" applyBorder="1"/>
    <xf numFmtId="164" fontId="2" fillId="0" borderId="9" xfId="0" applyNumberFormat="1" applyFont="1" applyBorder="1"/>
    <xf numFmtId="2" fontId="2" fillId="0" borderId="9" xfId="0" applyNumberFormat="1" applyFont="1" applyBorder="1"/>
    <xf numFmtId="0" fontId="7" fillId="0" borderId="10" xfId="2" applyNumberFormat="1" applyFont="1" applyBorder="1"/>
    <xf numFmtId="0" fontId="7" fillId="0" borderId="10" xfId="2" applyNumberFormat="1" applyFont="1" applyBorder="1" applyAlignment="1">
      <alignment horizontal="center" wrapText="1"/>
    </xf>
    <xf numFmtId="10" fontId="7" fillId="0" borderId="10" xfId="2" applyNumberFormat="1" applyFont="1" applyBorder="1" applyAlignment="1">
      <alignment horizontal="center" wrapText="1"/>
    </xf>
    <xf numFmtId="0" fontId="2" fillId="0" borderId="9" xfId="0" applyFont="1" applyBorder="1" applyAlignment="1">
      <alignment wrapText="1"/>
    </xf>
    <xf numFmtId="0" fontId="15" fillId="0" borderId="0" xfId="0" applyFont="1" applyFill="1" applyBorder="1" applyAlignment="1">
      <alignment vertical="top" wrapText="1"/>
    </xf>
    <xf numFmtId="0" fontId="2" fillId="0" borderId="0" xfId="0" quotePrefix="1" applyNumberFormat="1" applyFont="1" applyBorder="1"/>
    <xf numFmtId="0" fontId="2" fillId="0" borderId="0" xfId="0" quotePrefix="1" applyNumberFormat="1" applyFont="1" applyAlignment="1">
      <alignment wrapText="1"/>
    </xf>
    <xf numFmtId="0" fontId="2" fillId="0" borderId="3" xfId="0" applyFont="1" applyBorder="1"/>
    <xf numFmtId="0" fontId="2" fillId="0" borderId="5" xfId="0" applyFont="1" applyBorder="1"/>
    <xf numFmtId="0" fontId="2" fillId="0" borderId="1" xfId="0" applyFont="1" applyBorder="1"/>
    <xf numFmtId="0" fontId="5" fillId="2" borderId="1" xfId="1" applyFont="1" applyFill="1" applyBorder="1" applyAlignment="1">
      <alignment horizontal="right" vertical="top" wrapText="1"/>
    </xf>
    <xf numFmtId="0" fontId="2" fillId="0" borderId="0" xfId="0" applyFont="1" applyAlignment="1">
      <alignment horizontal="left" wrapText="1"/>
    </xf>
    <xf numFmtId="2" fontId="2" fillId="0" borderId="9" xfId="0" quotePrefix="1" applyNumberFormat="1" applyFont="1" applyBorder="1"/>
    <xf numFmtId="2" fontId="2" fillId="0" borderId="0" xfId="0" quotePrefix="1" applyNumberFormat="1" applyFont="1" applyAlignment="1">
      <alignment horizontal="right"/>
    </xf>
    <xf numFmtId="0" fontId="4" fillId="2" borderId="1" xfId="1" applyFont="1" applyFill="1" applyBorder="1" applyAlignment="1">
      <alignment horizontal="center" wrapText="1"/>
    </xf>
    <xf numFmtId="0" fontId="7" fillId="3" borderId="13" xfId="1" applyFont="1" applyFill="1" applyBorder="1" applyAlignment="1">
      <alignment horizontal="left" wrapText="1"/>
    </xf>
    <xf numFmtId="0" fontId="4" fillId="3" borderId="13" xfId="1" applyFont="1" applyFill="1" applyBorder="1" applyAlignment="1">
      <alignment horizontal="left" vertical="top" wrapText="1"/>
    </xf>
    <xf numFmtId="0" fontId="4" fillId="3" borderId="4" xfId="1" applyFont="1" applyFill="1" applyBorder="1" applyAlignment="1">
      <alignment horizontal="left" vertical="top" wrapText="1"/>
    </xf>
    <xf numFmtId="0" fontId="4" fillId="2" borderId="15" xfId="1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2" fillId="0" borderId="0" xfId="0" applyFont="1" applyFill="1" applyAlignment="1">
      <alignment wrapText="1"/>
    </xf>
    <xf numFmtId="0" fontId="9" fillId="0" borderId="0" xfId="0" applyFont="1" applyFill="1"/>
    <xf numFmtId="0" fontId="5" fillId="2" borderId="4" xfId="1" applyFont="1" applyFill="1" applyBorder="1" applyAlignment="1">
      <alignment horizontal="left" vertical="top" wrapText="1" indent="1"/>
    </xf>
    <xf numFmtId="0" fontId="5" fillId="2" borderId="3" xfId="1" applyFont="1" applyFill="1" applyBorder="1" applyAlignment="1">
      <alignment horizontal="left" vertical="top" wrapText="1" indent="1"/>
    </xf>
    <xf numFmtId="0" fontId="5" fillId="2" borderId="1" xfId="1" applyFont="1" applyFill="1" applyBorder="1" applyAlignment="1">
      <alignment horizontal="left" vertical="top" wrapText="1" indent="1"/>
    </xf>
    <xf numFmtId="0" fontId="5" fillId="2" borderId="13" xfId="1" applyFont="1" applyFill="1" applyBorder="1" applyAlignment="1">
      <alignment horizontal="left" vertical="top" wrapText="1" indent="1"/>
    </xf>
    <xf numFmtId="0" fontId="5" fillId="2" borderId="14" xfId="1" applyFont="1" applyFill="1" applyBorder="1" applyAlignment="1">
      <alignment horizontal="left" vertical="top" wrapText="1" indent="1"/>
    </xf>
    <xf numFmtId="0" fontId="2" fillId="0" borderId="9" xfId="0" applyFont="1" applyBorder="1" applyAlignment="1">
      <alignment horizontal="center"/>
    </xf>
    <xf numFmtId="0" fontId="7" fillId="0" borderId="0" xfId="1" applyFont="1" applyAlignment="1">
      <alignment horizontal="left" wrapText="1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3" fontId="2" fillId="0" borderId="0" xfId="2" applyNumberFormat="1" applyFont="1" applyFill="1" applyAlignment="1">
      <alignment horizontal="center" wrapText="1"/>
    </xf>
    <xf numFmtId="0" fontId="2" fillId="0" borderId="0" xfId="0" quotePrefix="1" applyNumberFormat="1" applyFont="1" applyFill="1" applyAlignment="1">
      <alignment horizontal="center"/>
    </xf>
    <xf numFmtId="0" fontId="2" fillId="0" borderId="0" xfId="0" quotePrefix="1" applyNumberFormat="1" applyFont="1" applyAlignment="1">
      <alignment horizontal="center"/>
    </xf>
    <xf numFmtId="0" fontId="2" fillId="0" borderId="0" xfId="0" quotePrefix="1" applyNumberFormat="1" applyFont="1" applyBorder="1" applyAlignment="1">
      <alignment horizontal="center"/>
    </xf>
    <xf numFmtId="0" fontId="2" fillId="0" borderId="9" xfId="0" quotePrefix="1" applyNumberFormat="1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0" fillId="0" borderId="11" xfId="0" applyBorder="1"/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3" fontId="2" fillId="0" borderId="7" xfId="0" applyNumberFormat="1" applyFont="1" applyBorder="1"/>
    <xf numFmtId="0" fontId="7" fillId="0" borderId="10" xfId="0" applyFont="1" applyBorder="1"/>
    <xf numFmtId="2" fontId="2" fillId="0" borderId="7" xfId="0" applyNumberFormat="1" applyFont="1" applyBorder="1"/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3" fontId="2" fillId="0" borderId="9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3" fontId="2" fillId="0" borderId="0" xfId="0" quotePrefix="1" applyNumberFormat="1" applyFont="1" applyAlignment="1">
      <alignment horizontal="center"/>
    </xf>
    <xf numFmtId="2" fontId="2" fillId="0" borderId="0" xfId="0" quotePrefix="1" applyNumberFormat="1" applyFont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3" borderId="13" xfId="1" applyFont="1" applyFill="1" applyBorder="1" applyAlignment="1">
      <alignment horizontal="center" wrapText="1"/>
    </xf>
    <xf numFmtId="3" fontId="4" fillId="3" borderId="13" xfId="1" applyNumberFormat="1" applyFont="1" applyFill="1" applyBorder="1" applyAlignment="1">
      <alignment horizontal="center" wrapText="1"/>
    </xf>
    <xf numFmtId="3" fontId="7" fillId="3" borderId="13" xfId="1" applyNumberFormat="1" applyFont="1" applyFill="1" applyBorder="1" applyAlignment="1">
      <alignment horizontal="center" wrapText="1"/>
    </xf>
    <xf numFmtId="0" fontId="5" fillId="0" borderId="13" xfId="1" applyFont="1" applyFill="1" applyBorder="1" applyAlignment="1">
      <alignment horizontal="center" wrapText="1"/>
    </xf>
    <xf numFmtId="0" fontId="2" fillId="0" borderId="13" xfId="1" applyFont="1" applyFill="1" applyBorder="1" applyAlignment="1">
      <alignment horizontal="center" wrapText="1"/>
    </xf>
    <xf numFmtId="3" fontId="5" fillId="0" borderId="13" xfId="1" applyNumberFormat="1" applyFont="1" applyFill="1" applyBorder="1" applyAlignment="1">
      <alignment horizontal="center" wrapText="1"/>
    </xf>
    <xf numFmtId="3" fontId="2" fillId="0" borderId="13" xfId="1" applyNumberFormat="1" applyFont="1" applyFill="1" applyBorder="1" applyAlignment="1">
      <alignment horizontal="center" wrapText="1"/>
    </xf>
    <xf numFmtId="0" fontId="7" fillId="3" borderId="13" xfId="1" applyFont="1" applyFill="1" applyBorder="1" applyAlignment="1">
      <alignment horizontal="center" wrapText="1"/>
    </xf>
    <xf numFmtId="1" fontId="4" fillId="3" borderId="4" xfId="1" applyNumberFormat="1" applyFont="1" applyFill="1" applyBorder="1" applyAlignment="1">
      <alignment horizontal="center" vertical="top" wrapText="1"/>
    </xf>
    <xf numFmtId="3" fontId="4" fillId="3" borderId="4" xfId="1" applyNumberFormat="1" applyFont="1" applyFill="1" applyBorder="1" applyAlignment="1">
      <alignment horizontal="center" vertical="top" wrapText="1"/>
    </xf>
    <xf numFmtId="1" fontId="5" fillId="2" borderId="3" xfId="1" applyNumberFormat="1" applyFont="1" applyFill="1" applyBorder="1" applyAlignment="1">
      <alignment horizontal="center" vertical="top" wrapText="1"/>
    </xf>
    <xf numFmtId="3" fontId="5" fillId="2" borderId="3" xfId="1" applyNumberFormat="1" applyFont="1" applyFill="1" applyBorder="1" applyAlignment="1">
      <alignment horizontal="center" vertical="top" wrapText="1"/>
    </xf>
    <xf numFmtId="1" fontId="5" fillId="2" borderId="14" xfId="1" applyNumberFormat="1" applyFont="1" applyFill="1" applyBorder="1" applyAlignment="1">
      <alignment horizontal="center" vertical="top" wrapText="1"/>
    </xf>
    <xf numFmtId="3" fontId="5" fillId="2" borderId="14" xfId="1" applyNumberFormat="1" applyFont="1" applyFill="1" applyBorder="1" applyAlignment="1">
      <alignment horizontal="center" vertical="top" wrapText="1"/>
    </xf>
    <xf numFmtId="3" fontId="5" fillId="2" borderId="15" xfId="1" applyNumberFormat="1" applyFont="1" applyFill="1" applyBorder="1" applyAlignment="1">
      <alignment horizontal="center" vertical="top" wrapText="1"/>
    </xf>
    <xf numFmtId="3" fontId="2" fillId="0" borderId="0" xfId="0" applyNumberFormat="1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center" wrapText="1"/>
    </xf>
    <xf numFmtId="3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 wrapText="1"/>
    </xf>
    <xf numFmtId="2" fontId="2" fillId="0" borderId="0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 wrapText="1"/>
    </xf>
    <xf numFmtId="2" fontId="2" fillId="0" borderId="9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3" fontId="2" fillId="0" borderId="0" xfId="0" applyNumberFormat="1" applyFont="1" applyBorder="1" applyAlignment="1">
      <alignment horizontal="center" vertical="top" wrapText="1"/>
    </xf>
    <xf numFmtId="2" fontId="2" fillId="0" borderId="0" xfId="0" applyNumberFormat="1" applyFont="1" applyBorder="1" applyAlignment="1">
      <alignment horizontal="center" vertical="top" wrapText="1"/>
    </xf>
    <xf numFmtId="3" fontId="2" fillId="0" borderId="9" xfId="0" applyNumberFormat="1" applyFont="1" applyBorder="1" applyAlignment="1">
      <alignment horizontal="center" vertical="top" wrapText="1"/>
    </xf>
    <xf numFmtId="2" fontId="2" fillId="0" borderId="9" xfId="0" applyNumberFormat="1" applyFont="1" applyBorder="1" applyAlignment="1">
      <alignment horizontal="center" vertical="top" wrapText="1"/>
    </xf>
    <xf numFmtId="164" fontId="2" fillId="0" borderId="9" xfId="0" applyNumberFormat="1" applyFont="1" applyBorder="1" applyAlignment="1">
      <alignment horizontal="center" wrapText="1"/>
    </xf>
    <xf numFmtId="2" fontId="2" fillId="0" borderId="0" xfId="0" applyNumberFormat="1" applyFont="1" applyAlignment="1">
      <alignment horizontal="center"/>
    </xf>
    <xf numFmtId="2" fontId="2" fillId="0" borderId="9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2" fontId="2" fillId="0" borderId="0" xfId="0" applyNumberFormat="1" applyFont="1" applyAlignment="1">
      <alignment horizontal="center" wrapText="1"/>
    </xf>
    <xf numFmtId="164" fontId="2" fillId="0" borderId="0" xfId="0" applyNumberFormat="1" applyFont="1" applyFill="1" applyAlignment="1">
      <alignment horizontal="center"/>
    </xf>
    <xf numFmtId="2" fontId="0" fillId="0" borderId="0" xfId="0" applyNumberFormat="1" applyBorder="1" applyAlignment="1">
      <alignment wrapText="1"/>
    </xf>
    <xf numFmtId="3" fontId="2" fillId="0" borderId="0" xfId="0" quotePrefix="1" applyNumberFormat="1" applyFont="1" applyFill="1" applyAlignment="1">
      <alignment horizontal="center"/>
    </xf>
    <xf numFmtId="2" fontId="2" fillId="0" borderId="0" xfId="2" applyNumberFormat="1" applyFont="1" applyFill="1" applyAlignment="1">
      <alignment horizontal="center" wrapText="1"/>
    </xf>
    <xf numFmtId="2" fontId="2" fillId="0" borderId="0" xfId="0" quotePrefix="1" applyNumberFormat="1" applyFont="1" applyFill="1" applyAlignment="1">
      <alignment horizontal="center"/>
    </xf>
    <xf numFmtId="3" fontId="2" fillId="0" borderId="0" xfId="0" applyNumberFormat="1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2" fontId="2" fillId="0" borderId="0" xfId="0" quotePrefix="1" applyNumberFormat="1" applyFont="1" applyBorder="1"/>
    <xf numFmtId="3" fontId="2" fillId="0" borderId="0" xfId="0" quotePrefix="1" applyNumberFormat="1" applyFont="1" applyBorder="1" applyAlignment="1">
      <alignment horizontal="center"/>
    </xf>
    <xf numFmtId="2" fontId="2" fillId="0" borderId="0" xfId="0" quotePrefix="1" applyNumberFormat="1" applyFont="1" applyBorder="1" applyAlignment="1">
      <alignment horizontal="center"/>
    </xf>
    <xf numFmtId="3" fontId="2" fillId="0" borderId="9" xfId="0" quotePrefix="1" applyNumberFormat="1" applyFont="1" applyBorder="1" applyAlignment="1">
      <alignment horizontal="center"/>
    </xf>
    <xf numFmtId="2" fontId="2" fillId="0" borderId="9" xfId="0" quotePrefix="1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13" xfId="0" applyNumberFormat="1" applyFont="1" applyBorder="1"/>
    <xf numFmtId="165" fontId="2" fillId="0" borderId="13" xfId="0" applyNumberFormat="1" applyFont="1" applyBorder="1"/>
    <xf numFmtId="0" fontId="1" fillId="0" borderId="0" xfId="4"/>
    <xf numFmtId="0" fontId="1" fillId="0" borderId="11" xfId="4" applyBorder="1"/>
    <xf numFmtId="0" fontId="7" fillId="0" borderId="0" xfId="2" applyNumberFormat="1" applyFont="1" applyBorder="1"/>
    <xf numFmtId="3" fontId="7" fillId="0" borderId="0" xfId="2" applyNumberFormat="1" applyFont="1" applyBorder="1" applyAlignment="1">
      <alignment horizontal="center" wrapText="1"/>
    </xf>
    <xf numFmtId="164" fontId="7" fillId="0" borderId="0" xfId="2" applyNumberFormat="1" applyFont="1" applyBorder="1" applyAlignment="1">
      <alignment horizontal="center" wrapText="1"/>
    </xf>
    <xf numFmtId="0" fontId="2" fillId="0" borderId="0" xfId="2" applyNumberFormat="1" applyFont="1" applyBorder="1" applyAlignment="1">
      <alignment horizontal="right"/>
    </xf>
    <xf numFmtId="3" fontId="2" fillId="0" borderId="0" xfId="2" applyNumberFormat="1" applyFont="1" applyBorder="1" applyAlignment="1">
      <alignment horizontal="center" wrapText="1"/>
    </xf>
    <xf numFmtId="164" fontId="2" fillId="0" borderId="0" xfId="2" applyNumberFormat="1" applyFont="1" applyBorder="1" applyAlignment="1">
      <alignment horizontal="center" wrapText="1"/>
    </xf>
    <xf numFmtId="0" fontId="2" fillId="0" borderId="0" xfId="4" applyNumberFormat="1" applyFont="1" applyBorder="1" applyAlignment="1">
      <alignment horizontal="right"/>
    </xf>
    <xf numFmtId="0" fontId="2" fillId="0" borderId="9" xfId="4" applyNumberFormat="1" applyFont="1" applyBorder="1"/>
    <xf numFmtId="0" fontId="2" fillId="0" borderId="9" xfId="4" applyFont="1" applyBorder="1" applyAlignment="1">
      <alignment horizontal="center"/>
    </xf>
    <xf numFmtId="3" fontId="2" fillId="0" borderId="9" xfId="4" applyNumberFormat="1" applyFont="1" applyBorder="1" applyAlignment="1">
      <alignment horizontal="center"/>
    </xf>
    <xf numFmtId="164" fontId="2" fillId="0" borderId="9" xfId="4" applyNumberFormat="1" applyFont="1" applyBorder="1" applyAlignment="1">
      <alignment horizontal="center"/>
    </xf>
    <xf numFmtId="0" fontId="7" fillId="0" borderId="0" xfId="2" applyNumberFormat="1" applyFont="1" applyBorder="1" applyAlignment="1">
      <alignment horizontal="center" wrapText="1"/>
    </xf>
    <xf numFmtId="0" fontId="2" fillId="0" borderId="0" xfId="2" applyNumberFormat="1" applyFont="1" applyBorder="1" applyAlignment="1">
      <alignment horizontal="center" wrapText="1"/>
    </xf>
    <xf numFmtId="2" fontId="2" fillId="0" borderId="0" xfId="2" applyNumberFormat="1" applyFont="1" applyBorder="1" applyAlignment="1">
      <alignment horizontal="center" wrapText="1"/>
    </xf>
    <xf numFmtId="0" fontId="2" fillId="0" borderId="7" xfId="2" applyNumberFormat="1" applyFont="1" applyBorder="1" applyAlignment="1">
      <alignment horizontal="center" wrapText="1"/>
    </xf>
    <xf numFmtId="3" fontId="2" fillId="0" borderId="7" xfId="2" applyNumberFormat="1" applyFont="1" applyBorder="1" applyAlignment="1">
      <alignment horizontal="center" wrapText="1"/>
    </xf>
    <xf numFmtId="2" fontId="2" fillId="0" borderId="7" xfId="2" applyNumberFormat="1" applyFont="1" applyBorder="1" applyAlignment="1">
      <alignment horizontal="center" wrapText="1"/>
    </xf>
    <xf numFmtId="0" fontId="2" fillId="0" borderId="0" xfId="4" applyFont="1"/>
    <xf numFmtId="0" fontId="2" fillId="0" borderId="0" xfId="4" applyFont="1" applyAlignment="1">
      <alignment horizontal="center"/>
    </xf>
    <xf numFmtId="3" fontId="2" fillId="0" borderId="0" xfId="4" applyNumberFormat="1" applyFont="1"/>
    <xf numFmtId="2" fontId="2" fillId="0" borderId="0" xfId="4" applyNumberFormat="1" applyFont="1"/>
    <xf numFmtId="0" fontId="14" fillId="0" borderId="0" xfId="4" applyFont="1"/>
    <xf numFmtId="164" fontId="2" fillId="0" borderId="0" xfId="4" applyNumberFormat="1" applyFont="1"/>
    <xf numFmtId="0" fontId="2" fillId="0" borderId="7" xfId="4" applyNumberFormat="1" applyFont="1" applyBorder="1" applyAlignment="1">
      <alignment horizontal="right"/>
    </xf>
    <xf numFmtId="0" fontId="2" fillId="0" borderId="9" xfId="0" applyFont="1" applyBorder="1" applyAlignment="1">
      <alignment horizontal="center"/>
    </xf>
    <xf numFmtId="0" fontId="15" fillId="0" borderId="0" xfId="0" applyFont="1" applyFill="1" applyBorder="1" applyAlignment="1">
      <alignment horizontal="center" vertical="top" wrapText="1"/>
    </xf>
    <xf numFmtId="0" fontId="7" fillId="0" borderId="13" xfId="0" applyFont="1" applyBorder="1"/>
    <xf numFmtId="0" fontId="2" fillId="0" borderId="13" xfId="0" applyFont="1" applyBorder="1" applyAlignment="1">
      <alignment horizontal="left" indent="1"/>
    </xf>
    <xf numFmtId="0" fontId="7" fillId="0" borderId="15" xfId="0" applyFont="1" applyFill="1" applyBorder="1" applyAlignment="1"/>
    <xf numFmtId="0" fontId="7" fillId="0" borderId="16" xfId="0" applyFont="1" applyFill="1" applyBorder="1"/>
    <xf numFmtId="3" fontId="17" fillId="0" borderId="16" xfId="0" applyNumberFormat="1" applyFont="1" applyFill="1" applyBorder="1" applyAlignment="1">
      <alignment horizontal="right" vertical="top"/>
    </xf>
    <xf numFmtId="0" fontId="7" fillId="0" borderId="16" xfId="0" applyFont="1" applyBorder="1"/>
    <xf numFmtId="3" fontId="2" fillId="0" borderId="16" xfId="0" applyNumberFormat="1" applyFont="1" applyBorder="1"/>
    <xf numFmtId="165" fontId="2" fillId="0" borderId="16" xfId="0" applyNumberFormat="1" applyFont="1" applyBorder="1"/>
    <xf numFmtId="3" fontId="2" fillId="0" borderId="8" xfId="0" applyNumberFormat="1" applyFont="1" applyBorder="1"/>
    <xf numFmtId="165" fontId="2" fillId="0" borderId="8" xfId="0" applyNumberFormat="1" applyFont="1" applyBorder="1"/>
    <xf numFmtId="0" fontId="7" fillId="0" borderId="8" xfId="0" applyFont="1" applyBorder="1"/>
    <xf numFmtId="0" fontId="7" fillId="0" borderId="15" xfId="0" applyFont="1" applyFill="1" applyBorder="1"/>
    <xf numFmtId="3" fontId="2" fillId="0" borderId="15" xfId="0" applyNumberFormat="1" applyFont="1" applyBorder="1"/>
    <xf numFmtId="165" fontId="2" fillId="0" borderId="15" xfId="0" applyNumberFormat="1" applyFont="1" applyBorder="1"/>
    <xf numFmtId="3" fontId="7" fillId="0" borderId="15" xfId="0" applyNumberFormat="1" applyFont="1" applyFill="1" applyBorder="1" applyAlignment="1"/>
    <xf numFmtId="165" fontId="7" fillId="0" borderId="15" xfId="0" applyNumberFormat="1" applyFont="1" applyFill="1" applyBorder="1" applyAlignment="1"/>
    <xf numFmtId="3" fontId="7" fillId="0" borderId="13" xfId="0" applyNumberFormat="1" applyFont="1" applyBorder="1"/>
    <xf numFmtId="165" fontId="7" fillId="0" borderId="13" xfId="0" applyNumberFormat="1" applyFont="1" applyBorder="1"/>
    <xf numFmtId="3" fontId="7" fillId="0" borderId="16" xfId="0" applyNumberFormat="1" applyFont="1" applyBorder="1"/>
    <xf numFmtId="165" fontId="7" fillId="0" borderId="16" xfId="0" applyNumberFormat="1" applyFont="1" applyBorder="1"/>
    <xf numFmtId="0" fontId="2" fillId="0" borderId="13" xfId="0" applyFont="1" applyBorder="1" applyAlignment="1">
      <alignment horizontal="left"/>
    </xf>
    <xf numFmtId="0" fontId="7" fillId="0" borderId="13" xfId="2" applyNumberFormat="1" applyFont="1" applyBorder="1"/>
    <xf numFmtId="0" fontId="2" fillId="0" borderId="13" xfId="2" applyNumberFormat="1" applyFont="1" applyBorder="1" applyAlignment="1">
      <alignment horizontal="right"/>
    </xf>
    <xf numFmtId="0" fontId="2" fillId="0" borderId="13" xfId="4" applyNumberFormat="1" applyFont="1" applyBorder="1" applyAlignment="1">
      <alignment horizontal="right"/>
    </xf>
    <xf numFmtId="3" fontId="16" fillId="0" borderId="17" xfId="0" applyNumberFormat="1" applyFont="1" applyFill="1" applyBorder="1" applyAlignment="1">
      <alignment horizontal="right" vertical="top"/>
    </xf>
    <xf numFmtId="0" fontId="18" fillId="0" borderId="17" xfId="0" applyFont="1" applyFill="1" applyBorder="1" applyAlignment="1">
      <alignment horizontal="right" vertical="top" wrapText="1"/>
    </xf>
    <xf numFmtId="165" fontId="18" fillId="0" borderId="17" xfId="0" applyNumberFormat="1" applyFont="1" applyFill="1" applyBorder="1" applyAlignment="1">
      <alignment horizontal="right" vertical="top" wrapText="1"/>
    </xf>
    <xf numFmtId="0" fontId="7" fillId="0" borderId="15" xfId="2" applyNumberFormat="1" applyFont="1" applyBorder="1"/>
    <xf numFmtId="3" fontId="2" fillId="0" borderId="16" xfId="0" applyNumberFormat="1" applyFont="1" applyBorder="1" applyAlignment="1">
      <alignment horizontal="right"/>
    </xf>
    <xf numFmtId="165" fontId="18" fillId="0" borderId="16" xfId="0" applyNumberFormat="1" applyFont="1" applyFill="1" applyBorder="1" applyAlignment="1">
      <alignment horizontal="right" vertical="top" wrapText="1"/>
    </xf>
    <xf numFmtId="3" fontId="16" fillId="0" borderId="16" xfId="0" applyNumberFormat="1" applyFont="1" applyFill="1" applyBorder="1" applyAlignment="1">
      <alignment horizontal="right" vertical="top"/>
    </xf>
    <xf numFmtId="0" fontId="7" fillId="0" borderId="0" xfId="2" applyFont="1" applyBorder="1" applyAlignment="1">
      <alignment horizontal="center"/>
    </xf>
    <xf numFmtId="164" fontId="7" fillId="0" borderId="0" xfId="4" applyNumberFormat="1" applyFont="1" applyBorder="1" applyAlignment="1">
      <alignment horizontal="center"/>
    </xf>
    <xf numFmtId="0" fontId="2" fillId="0" borderId="16" xfId="0" applyFont="1" applyBorder="1" applyAlignment="1">
      <alignment horizontal="left"/>
    </xf>
    <xf numFmtId="1" fontId="2" fillId="0" borderId="16" xfId="0" applyNumberFormat="1" applyFont="1" applyBorder="1"/>
    <xf numFmtId="1" fontId="2" fillId="0" borderId="13" xfId="0" applyNumberFormat="1" applyFont="1" applyBorder="1"/>
    <xf numFmtId="1" fontId="2" fillId="0" borderId="15" xfId="0" applyNumberFormat="1" applyFont="1" applyBorder="1"/>
    <xf numFmtId="0" fontId="2" fillId="0" borderId="20" xfId="0" applyFont="1" applyBorder="1" applyAlignment="1">
      <alignment horizontal="left"/>
    </xf>
    <xf numFmtId="3" fontId="2" fillId="0" borderId="20" xfId="0" applyNumberFormat="1" applyFont="1" applyBorder="1"/>
    <xf numFmtId="165" fontId="2" fillId="0" borderId="20" xfId="0" applyNumberFormat="1" applyFont="1" applyBorder="1"/>
    <xf numFmtId="0" fontId="2" fillId="0" borderId="0" xfId="0" applyFont="1" applyAlignment="1"/>
    <xf numFmtId="164" fontId="2" fillId="0" borderId="0" xfId="2" applyNumberFormat="1" applyFont="1" applyAlignment="1">
      <alignment wrapText="1"/>
    </xf>
    <xf numFmtId="164" fontId="2" fillId="0" borderId="0" xfId="0" applyNumberFormat="1" applyFont="1" applyAlignment="1"/>
    <xf numFmtId="0" fontId="2" fillId="0" borderId="0" xfId="0" quotePrefix="1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horizontal="center"/>
    </xf>
    <xf numFmtId="0" fontId="13" fillId="0" borderId="0" xfId="2" applyFont="1" applyAlignment="1">
      <alignment wrapText="1"/>
    </xf>
    <xf numFmtId="0" fontId="9" fillId="0" borderId="0" xfId="0" quotePrefix="1" applyNumberFormat="1" applyFont="1" applyBorder="1"/>
    <xf numFmtId="0" fontId="9" fillId="0" borderId="0" xfId="0" quotePrefix="1" applyNumberFormat="1" applyFont="1" applyAlignment="1">
      <alignment wrapText="1"/>
    </xf>
    <xf numFmtId="0" fontId="2" fillId="0" borderId="9" xfId="0" quotePrefix="1" applyNumberFormat="1" applyFont="1" applyBorder="1" applyAlignment="1">
      <alignment wrapText="1"/>
    </xf>
    <xf numFmtId="0" fontId="2" fillId="0" borderId="0" xfId="0" applyFont="1" applyAlignment="1">
      <alignment horizontal="center" vertical="top"/>
    </xf>
    <xf numFmtId="0" fontId="2" fillId="0" borderId="0" xfId="0" applyFont="1" applyBorder="1" applyAlignment="1">
      <alignment horizontal="center" vertical="top" wrapText="1"/>
    </xf>
    <xf numFmtId="164" fontId="2" fillId="0" borderId="0" xfId="0" applyNumberFormat="1" applyFont="1" applyBorder="1" applyAlignment="1">
      <alignment horizontal="center" vertical="top" wrapText="1"/>
    </xf>
    <xf numFmtId="0" fontId="2" fillId="0" borderId="0" xfId="0" quotePrefix="1" applyNumberFormat="1" applyFont="1" applyFill="1"/>
    <xf numFmtId="0" fontId="2" fillId="0" borderId="0" xfId="0" applyFont="1" applyFill="1" applyBorder="1" applyAlignment="1">
      <alignment horizontal="center" wrapText="1"/>
    </xf>
    <xf numFmtId="3" fontId="2" fillId="0" borderId="0" xfId="0" applyNumberFormat="1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center" wrapText="1"/>
    </xf>
    <xf numFmtId="3" fontId="2" fillId="0" borderId="0" xfId="0" applyNumberFormat="1" applyFont="1" applyFill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left" indent="1"/>
    </xf>
    <xf numFmtId="3" fontId="2" fillId="0" borderId="13" xfId="0" applyNumberFormat="1" applyFont="1" applyFill="1" applyBorder="1"/>
    <xf numFmtId="165" fontId="2" fillId="0" borderId="13" xfId="0" applyNumberFormat="1" applyFont="1" applyFill="1" applyBorder="1"/>
    <xf numFmtId="3" fontId="7" fillId="0" borderId="4" xfId="1" applyNumberFormat="1" applyFont="1" applyBorder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vertical="top"/>
    </xf>
    <xf numFmtId="0" fontId="14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4" fillId="0" borderId="0" xfId="0" applyFont="1" applyAlignment="1"/>
    <xf numFmtId="0" fontId="1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5" fillId="0" borderId="0" xfId="0" applyFont="1" applyFill="1" applyBorder="1" applyAlignment="1">
      <alignment horizontal="center" vertical="top" wrapText="1"/>
    </xf>
    <xf numFmtId="0" fontId="7" fillId="0" borderId="13" xfId="0" applyFont="1" applyFill="1" applyBorder="1"/>
    <xf numFmtId="3" fontId="17" fillId="0" borderId="13" xfId="0" applyNumberFormat="1" applyFont="1" applyFill="1" applyBorder="1" applyAlignment="1">
      <alignment vertical="top"/>
    </xf>
    <xf numFmtId="0" fontId="7" fillId="4" borderId="13" xfId="0" applyFont="1" applyFill="1" applyBorder="1"/>
    <xf numFmtId="0" fontId="15" fillId="4" borderId="13" xfId="0" applyFont="1" applyFill="1" applyBorder="1" applyAlignment="1">
      <alignment horizontal="center" vertical="top" wrapText="1"/>
    </xf>
    <xf numFmtId="3" fontId="16" fillId="4" borderId="13" xfId="0" applyNumberFormat="1" applyFont="1" applyFill="1" applyBorder="1" applyAlignment="1">
      <alignment vertical="top"/>
    </xf>
    <xf numFmtId="0" fontId="9" fillId="0" borderId="13" xfId="0" applyFont="1" applyBorder="1"/>
    <xf numFmtId="3" fontId="5" fillId="0" borderId="13" xfId="0" applyNumberFormat="1" applyFont="1" applyFill="1" applyBorder="1" applyAlignment="1">
      <alignment horizontal="right" wrapText="1"/>
    </xf>
    <xf numFmtId="165" fontId="2" fillId="0" borderId="13" xfId="0" applyNumberFormat="1" applyFont="1" applyBorder="1" applyAlignment="1"/>
    <xf numFmtId="3" fontId="17" fillId="2" borderId="13" xfId="0" applyNumberFormat="1" applyFont="1" applyFill="1" applyBorder="1" applyAlignment="1">
      <alignment vertical="top" wrapText="1"/>
    </xf>
    <xf numFmtId="0" fontId="2" fillId="0" borderId="13" xfId="0" applyFont="1" applyBorder="1"/>
    <xf numFmtId="3" fontId="2" fillId="2" borderId="13" xfId="0" applyNumberFormat="1" applyFont="1" applyFill="1" applyBorder="1" applyAlignment="1">
      <alignment wrapText="1"/>
    </xf>
    <xf numFmtId="0" fontId="2" fillId="0" borderId="13" xfId="0" applyFont="1" applyBorder="1" applyAlignment="1">
      <alignment wrapText="1"/>
    </xf>
    <xf numFmtId="3" fontId="17" fillId="2" borderId="13" xfId="0" applyNumberFormat="1" applyFont="1" applyFill="1" applyBorder="1" applyAlignment="1">
      <alignment wrapText="1"/>
    </xf>
    <xf numFmtId="0" fontId="2" fillId="0" borderId="13" xfId="0" applyFont="1" applyBorder="1" applyAlignment="1"/>
    <xf numFmtId="0" fontId="2" fillId="0" borderId="13" xfId="0" applyFont="1" applyFill="1" applyBorder="1"/>
    <xf numFmtId="165" fontId="2" fillId="0" borderId="13" xfId="0" applyNumberFormat="1" applyFont="1" applyFill="1" applyBorder="1" applyAlignment="1"/>
    <xf numFmtId="3" fontId="17" fillId="0" borderId="13" xfId="0" applyNumberFormat="1" applyFont="1" applyFill="1" applyBorder="1" applyAlignment="1">
      <alignment vertical="top" wrapText="1"/>
    </xf>
    <xf numFmtId="0" fontId="2" fillId="0" borderId="16" xfId="0" applyFont="1" applyBorder="1"/>
    <xf numFmtId="165" fontId="2" fillId="0" borderId="16" xfId="0" applyNumberFormat="1" applyFont="1" applyBorder="1" applyAlignment="1"/>
    <xf numFmtId="3" fontId="17" fillId="2" borderId="16" xfId="0" applyNumberFormat="1" applyFont="1" applyFill="1" applyBorder="1" applyAlignment="1">
      <alignment vertical="top" wrapText="1"/>
    </xf>
    <xf numFmtId="0" fontId="7" fillId="0" borderId="15" xfId="0" applyFont="1" applyBorder="1"/>
    <xf numFmtId="3" fontId="7" fillId="0" borderId="15" xfId="0" applyNumberFormat="1" applyFont="1" applyBorder="1"/>
    <xf numFmtId="165" fontId="7" fillId="0" borderId="15" xfId="0" applyNumberFormat="1" applyFont="1" applyBorder="1" applyAlignment="1"/>
    <xf numFmtId="3" fontId="17" fillId="2" borderId="15" xfId="0" applyNumberFormat="1" applyFont="1" applyFill="1" applyBorder="1" applyAlignment="1">
      <alignment vertical="top" wrapText="1"/>
    </xf>
    <xf numFmtId="0" fontId="17" fillId="0" borderId="9" xfId="0" applyFont="1" applyFill="1" applyBorder="1" applyAlignment="1"/>
    <xf numFmtId="0" fontId="17" fillId="0" borderId="9" xfId="0" applyFont="1" applyFill="1" applyBorder="1" applyAlignment="1">
      <alignment vertical="top"/>
    </xf>
    <xf numFmtId="0" fontId="2" fillId="0" borderId="13" xfId="0" quotePrefix="1" applyNumberFormat="1" applyFont="1" applyFill="1" applyBorder="1"/>
    <xf numFmtId="0" fontId="16" fillId="0" borderId="13" xfId="0" applyFont="1" applyFill="1" applyBorder="1" applyAlignment="1">
      <alignment vertical="top" wrapText="1"/>
    </xf>
    <xf numFmtId="165" fontId="16" fillId="0" borderId="13" xfId="0" applyNumberFormat="1" applyFont="1" applyFill="1" applyBorder="1" applyAlignment="1">
      <alignment vertical="top"/>
    </xf>
    <xf numFmtId="0" fontId="17" fillId="0" borderId="13" xfId="0" applyFont="1" applyFill="1" applyBorder="1" applyAlignment="1">
      <alignment vertical="top" wrapText="1"/>
    </xf>
    <xf numFmtId="0" fontId="2" fillId="0" borderId="13" xfId="0" quotePrefix="1" applyNumberFormat="1" applyFont="1" applyBorder="1"/>
    <xf numFmtId="0" fontId="16" fillId="2" borderId="13" xfId="0" applyFont="1" applyFill="1" applyBorder="1" applyAlignment="1">
      <alignment vertical="top" wrapText="1"/>
    </xf>
    <xf numFmtId="165" fontId="16" fillId="0" borderId="13" xfId="0" applyNumberFormat="1" applyFont="1" applyBorder="1" applyAlignment="1">
      <alignment vertical="top"/>
    </xf>
    <xf numFmtId="0" fontId="17" fillId="2" borderId="13" xfId="0" applyFont="1" applyFill="1" applyBorder="1" applyAlignment="1">
      <alignment vertical="top" wrapText="1"/>
    </xf>
    <xf numFmtId="0" fontId="16" fillId="0" borderId="13" xfId="0" applyFont="1" applyFill="1" applyBorder="1" applyAlignment="1">
      <alignment wrapText="1"/>
    </xf>
    <xf numFmtId="165" fontId="16" fillId="0" borderId="13" xfId="0" applyNumberFormat="1" applyFont="1" applyFill="1" applyBorder="1" applyAlignment="1"/>
    <xf numFmtId="0" fontId="17" fillId="0" borderId="13" xfId="0" applyFont="1" applyFill="1" applyBorder="1" applyAlignment="1">
      <alignment wrapText="1"/>
    </xf>
    <xf numFmtId="0" fontId="2" fillId="0" borderId="13" xfId="0" quotePrefix="1" applyNumberFormat="1" applyFont="1" applyBorder="1" applyAlignment="1">
      <alignment wrapText="1"/>
    </xf>
    <xf numFmtId="0" fontId="16" fillId="2" borderId="13" xfId="0" applyFont="1" applyFill="1" applyBorder="1" applyAlignment="1">
      <alignment horizontal="right" vertical="top" wrapText="1"/>
    </xf>
    <xf numFmtId="0" fontId="18" fillId="0" borderId="13" xfId="0" applyFont="1" applyFill="1" applyBorder="1" applyAlignment="1">
      <alignment horizontal="right" vertical="top" wrapText="1"/>
    </xf>
    <xf numFmtId="0" fontId="2" fillId="0" borderId="16" xfId="0" quotePrefix="1" applyNumberFormat="1" applyFont="1" applyBorder="1"/>
    <xf numFmtId="0" fontId="16" fillId="2" borderId="16" xfId="0" applyFont="1" applyFill="1" applyBorder="1" applyAlignment="1">
      <alignment vertical="top" wrapText="1"/>
    </xf>
    <xf numFmtId="165" fontId="16" fillId="0" borderId="16" xfId="0" applyNumberFormat="1" applyFont="1" applyBorder="1" applyAlignment="1">
      <alignment vertical="top"/>
    </xf>
    <xf numFmtId="0" fontId="17" fillId="2" borderId="16" xfId="0" applyFont="1" applyFill="1" applyBorder="1" applyAlignment="1">
      <alignment vertical="top" wrapText="1"/>
    </xf>
    <xf numFmtId="0" fontId="17" fillId="2" borderId="7" xfId="0" applyFont="1" applyFill="1" applyBorder="1" applyAlignment="1">
      <alignment horizontal="left" vertical="top" wrapText="1"/>
    </xf>
    <xf numFmtId="3" fontId="14" fillId="0" borderId="26" xfId="0" applyNumberFormat="1" applyFont="1" applyBorder="1" applyAlignment="1"/>
    <xf numFmtId="165" fontId="14" fillId="0" borderId="26" xfId="0" applyNumberFormat="1" applyFont="1" applyBorder="1" applyAlignment="1"/>
    <xf numFmtId="0" fontId="14" fillId="0" borderId="26" xfId="0" applyFont="1" applyBorder="1" applyAlignment="1"/>
    <xf numFmtId="165" fontId="16" fillId="0" borderId="26" xfId="0" applyNumberFormat="1" applyFont="1" applyFill="1" applyBorder="1" applyAlignment="1">
      <alignment vertical="top"/>
    </xf>
    <xf numFmtId="3" fontId="17" fillId="0" borderId="26" xfId="0" applyNumberFormat="1" applyFont="1" applyBorder="1"/>
    <xf numFmtId="0" fontId="17" fillId="2" borderId="0" xfId="0" applyFont="1" applyFill="1" applyBorder="1" applyAlignment="1">
      <alignment horizontal="left" vertical="top" wrapText="1"/>
    </xf>
    <xf numFmtId="0" fontId="0" fillId="0" borderId="0" xfId="0" applyAlignment="1"/>
    <xf numFmtId="0" fontId="17" fillId="0" borderId="0" xfId="0" applyFont="1"/>
    <xf numFmtId="0" fontId="2" fillId="0" borderId="16" xfId="0" quotePrefix="1" applyNumberFormat="1" applyFont="1" applyBorder="1" applyAlignment="1">
      <alignment wrapText="1"/>
    </xf>
    <xf numFmtId="0" fontId="18" fillId="0" borderId="16" xfId="0" applyFont="1" applyFill="1" applyBorder="1" applyAlignment="1">
      <alignment horizontal="right" vertical="top" wrapText="1"/>
    </xf>
    <xf numFmtId="3" fontId="17" fillId="0" borderId="7" xfId="0" applyNumberFormat="1" applyFont="1" applyBorder="1"/>
    <xf numFmtId="0" fontId="15" fillId="0" borderId="13" xfId="0" applyFont="1" applyFill="1" applyBorder="1" applyAlignment="1">
      <alignment horizontal="left" wrapText="1"/>
    </xf>
    <xf numFmtId="3" fontId="15" fillId="0" borderId="13" xfId="0" applyNumberFormat="1" applyFont="1" applyFill="1" applyBorder="1" applyAlignment="1">
      <alignment horizontal="center" wrapText="1"/>
    </xf>
    <xf numFmtId="0" fontId="9" fillId="0" borderId="13" xfId="2" applyNumberFormat="1" applyFont="1" applyBorder="1"/>
    <xf numFmtId="3" fontId="15" fillId="0" borderId="13" xfId="0" applyNumberFormat="1" applyFont="1" applyFill="1" applyBorder="1" applyAlignment="1">
      <alignment horizontal="center" vertical="top" wrapText="1"/>
    </xf>
    <xf numFmtId="165" fontId="15" fillId="0" borderId="13" xfId="0" applyNumberFormat="1" applyFont="1" applyFill="1" applyBorder="1" applyAlignment="1">
      <alignment horizontal="center" vertical="top" wrapText="1"/>
    </xf>
    <xf numFmtId="3" fontId="16" fillId="2" borderId="13" xfId="0" applyNumberFormat="1" applyFont="1" applyFill="1" applyBorder="1" applyAlignment="1">
      <alignment vertical="top" wrapText="1"/>
    </xf>
    <xf numFmtId="0" fontId="2" fillId="0" borderId="13" xfId="0" applyFont="1" applyBorder="1" applyAlignment="1">
      <alignment horizontal="left" wrapText="1"/>
    </xf>
    <xf numFmtId="3" fontId="16" fillId="5" borderId="13" xfId="0" applyNumberFormat="1" applyFont="1" applyFill="1" applyBorder="1" applyAlignment="1">
      <alignment vertical="top" wrapText="1"/>
    </xf>
    <xf numFmtId="3" fontId="16" fillId="0" borderId="13" xfId="0" applyNumberFormat="1" applyFont="1" applyFill="1" applyBorder="1" applyAlignment="1">
      <alignment vertical="top" wrapText="1"/>
    </xf>
    <xf numFmtId="0" fontId="2" fillId="0" borderId="13" xfId="0" quotePrefix="1" applyNumberFormat="1" applyFont="1" applyBorder="1" applyAlignment="1">
      <alignment vertical="top" wrapText="1"/>
    </xf>
    <xf numFmtId="0" fontId="9" fillId="0" borderId="13" xfId="0" applyFont="1" applyFill="1" applyBorder="1"/>
    <xf numFmtId="3" fontId="16" fillId="2" borderId="16" xfId="0" applyNumberFormat="1" applyFont="1" applyFill="1" applyBorder="1" applyAlignment="1">
      <alignment vertical="top" wrapText="1"/>
    </xf>
    <xf numFmtId="0" fontId="9" fillId="0" borderId="15" xfId="2" applyNumberFormat="1" applyFont="1" applyBorder="1" applyAlignment="1"/>
    <xf numFmtId="165" fontId="17" fillId="0" borderId="15" xfId="0" applyNumberFormat="1" applyFont="1" applyBorder="1" applyAlignment="1">
      <alignment vertical="top"/>
    </xf>
    <xf numFmtId="0" fontId="7" fillId="0" borderId="0" xfId="0" applyFont="1" applyBorder="1"/>
    <xf numFmtId="3" fontId="0" fillId="0" borderId="0" xfId="0" applyNumberFormat="1" applyBorder="1"/>
    <xf numFmtId="165" fontId="16" fillId="0" borderId="0" xfId="0" applyNumberFormat="1" applyFont="1" applyBorder="1" applyAlignment="1">
      <alignment vertical="top"/>
    </xf>
    <xf numFmtId="3" fontId="17" fillId="2" borderId="0" xfId="0" applyNumberFormat="1" applyFont="1" applyFill="1" applyBorder="1" applyAlignment="1">
      <alignment vertical="top" wrapText="1"/>
    </xf>
    <xf numFmtId="0" fontId="15" fillId="4" borderId="13" xfId="0" applyFont="1" applyFill="1" applyBorder="1" applyAlignment="1">
      <alignment horizontal="left" wrapText="1"/>
    </xf>
    <xf numFmtId="3" fontId="15" fillId="4" borderId="13" xfId="0" applyNumberFormat="1" applyFont="1" applyFill="1" applyBorder="1" applyAlignment="1">
      <alignment horizontal="center" wrapText="1"/>
    </xf>
    <xf numFmtId="3" fontId="16" fillId="2" borderId="13" xfId="0" applyNumberFormat="1" applyFont="1" applyFill="1" applyBorder="1" applyAlignment="1">
      <alignment horizontal="right" vertical="top" wrapText="1"/>
    </xf>
    <xf numFmtId="165" fontId="18" fillId="0" borderId="13" xfId="0" applyNumberFormat="1" applyFont="1" applyFill="1" applyBorder="1" applyAlignment="1">
      <alignment horizontal="right" vertical="top" wrapText="1"/>
    </xf>
    <xf numFmtId="3" fontId="15" fillId="0" borderId="13" xfId="0" applyNumberFormat="1" applyFont="1" applyFill="1" applyBorder="1" applyAlignment="1">
      <alignment horizontal="right" vertical="top" wrapText="1"/>
    </xf>
    <xf numFmtId="3" fontId="16" fillId="2" borderId="16" xfId="0" applyNumberFormat="1" applyFont="1" applyFill="1" applyBorder="1" applyAlignment="1">
      <alignment horizontal="right" vertical="top" wrapText="1"/>
    </xf>
    <xf numFmtId="3" fontId="15" fillId="0" borderId="16" xfId="0" applyNumberFormat="1" applyFont="1" applyFill="1" applyBorder="1" applyAlignment="1">
      <alignment horizontal="right" vertical="top" wrapText="1"/>
    </xf>
    <xf numFmtId="3" fontId="7" fillId="2" borderId="15" xfId="0" applyNumberFormat="1" applyFont="1" applyFill="1" applyBorder="1" applyAlignment="1">
      <alignment horizontal="right" vertical="top" wrapText="1"/>
    </xf>
    <xf numFmtId="165" fontId="15" fillId="0" borderId="15" xfId="0" applyNumberFormat="1" applyFont="1" applyFill="1" applyBorder="1" applyAlignment="1">
      <alignment horizontal="right" vertical="top" wrapText="1"/>
    </xf>
    <xf numFmtId="3" fontId="7" fillId="0" borderId="15" xfId="0" applyNumberFormat="1" applyFont="1" applyBorder="1" applyAlignment="1">
      <alignment horizontal="right"/>
    </xf>
    <xf numFmtId="3" fontId="15" fillId="0" borderId="15" xfId="0" applyNumberFormat="1" applyFont="1" applyFill="1" applyBorder="1" applyAlignment="1">
      <alignment horizontal="right" vertical="top" wrapText="1"/>
    </xf>
    <xf numFmtId="0" fontId="15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right" vertical="top" wrapText="1"/>
    </xf>
    <xf numFmtId="0" fontId="15" fillId="2" borderId="9" xfId="0" applyFont="1" applyFill="1" applyBorder="1" applyAlignment="1">
      <alignment horizontal="left" wrapText="1"/>
    </xf>
    <xf numFmtId="0" fontId="15" fillId="2" borderId="9" xfId="0" applyFont="1" applyFill="1" applyBorder="1" applyAlignment="1">
      <alignment horizontal="center" wrapText="1"/>
    </xf>
    <xf numFmtId="0" fontId="18" fillId="2" borderId="0" xfId="0" applyFont="1" applyFill="1" applyBorder="1" applyAlignment="1">
      <alignment vertical="top" wrapText="1"/>
    </xf>
    <xf numFmtId="0" fontId="16" fillId="2" borderId="0" xfId="0" applyFont="1" applyFill="1" applyBorder="1" applyAlignment="1">
      <alignment vertical="top" wrapText="1"/>
    </xf>
    <xf numFmtId="0" fontId="16" fillId="0" borderId="0" xfId="0" quotePrefix="1" applyNumberFormat="1" applyFont="1" applyBorder="1"/>
    <xf numFmtId="0" fontId="17" fillId="2" borderId="0" xfId="0" applyFont="1" applyFill="1" applyBorder="1" applyAlignment="1">
      <alignment vertical="top" wrapText="1"/>
    </xf>
    <xf numFmtId="0" fontId="16" fillId="0" borderId="0" xfId="0" applyFont="1" applyAlignment="1">
      <alignment vertical="top"/>
    </xf>
    <xf numFmtId="0" fontId="16" fillId="2" borderId="0" xfId="0" applyFont="1" applyFill="1" applyBorder="1" applyAlignment="1">
      <alignment horizontal="left" vertical="top" wrapText="1"/>
    </xf>
    <xf numFmtId="0" fontId="17" fillId="2" borderId="10" xfId="0" applyFont="1" applyFill="1" applyBorder="1" applyAlignment="1">
      <alignment horizontal="left" vertical="top" wrapText="1"/>
    </xf>
    <xf numFmtId="0" fontId="17" fillId="2" borderId="10" xfId="0" applyFont="1" applyFill="1" applyBorder="1" applyAlignment="1">
      <alignment vertical="top" wrapText="1"/>
    </xf>
    <xf numFmtId="165" fontId="17" fillId="0" borderId="10" xfId="0" applyNumberFormat="1" applyFont="1" applyBorder="1" applyAlignment="1">
      <alignment vertical="top"/>
    </xf>
    <xf numFmtId="3" fontId="17" fillId="2" borderId="10" xfId="0" applyNumberFormat="1" applyFont="1" applyFill="1" applyBorder="1" applyAlignment="1">
      <alignment vertical="top" wrapText="1"/>
    </xf>
    <xf numFmtId="0" fontId="17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15" fillId="2" borderId="9" xfId="0" applyFont="1" applyFill="1" applyBorder="1" applyAlignment="1">
      <alignment horizontal="right" wrapText="1"/>
    </xf>
    <xf numFmtId="0" fontId="15" fillId="0" borderId="8" xfId="0" applyFont="1" applyFill="1" applyBorder="1" applyAlignment="1">
      <alignment horizontal="left" wrapText="1"/>
    </xf>
    <xf numFmtId="0" fontId="15" fillId="0" borderId="8" xfId="0" applyFont="1" applyFill="1" applyBorder="1" applyAlignment="1">
      <alignment horizontal="center" wrapText="1"/>
    </xf>
    <xf numFmtId="0" fontId="16" fillId="0" borderId="0" xfId="0" applyFont="1"/>
    <xf numFmtId="0" fontId="15" fillId="0" borderId="8" xfId="0" applyFont="1" applyFill="1" applyBorder="1" applyAlignment="1">
      <alignment horizontal="right" wrapText="1"/>
    </xf>
    <xf numFmtId="0" fontId="2" fillId="0" borderId="0" xfId="1" applyFont="1" applyAlignment="1">
      <alignment horizontal="left"/>
    </xf>
    <xf numFmtId="0" fontId="7" fillId="0" borderId="0" xfId="1" applyFont="1" applyAlignment="1">
      <alignment horizontal="left" wrapText="1"/>
    </xf>
    <xf numFmtId="0" fontId="7" fillId="0" borderId="0" xfId="1" applyFont="1" applyAlignment="1">
      <alignment horizontal="left" vertical="top" wrapText="1"/>
    </xf>
    <xf numFmtId="0" fontId="4" fillId="0" borderId="0" xfId="1" applyFont="1" applyBorder="1" applyAlignment="1">
      <alignment horizontal="left" vertical="top" wrapText="1"/>
    </xf>
    <xf numFmtId="0" fontId="4" fillId="0" borderId="0" xfId="1" applyFont="1" applyBorder="1" applyAlignment="1">
      <alignment horizontal="left" vertical="top"/>
    </xf>
    <xf numFmtId="0" fontId="2" fillId="0" borderId="0" xfId="1" applyBorder="1" applyAlignment="1"/>
    <xf numFmtId="0" fontId="4" fillId="2" borderId="1" xfId="1" applyFont="1" applyFill="1" applyBorder="1" applyAlignment="1">
      <alignment horizontal="left" wrapText="1"/>
    </xf>
    <xf numFmtId="0" fontId="4" fillId="2" borderId="6" xfId="1" applyFont="1" applyFill="1" applyBorder="1" applyAlignment="1">
      <alignment horizontal="left" wrapText="1"/>
    </xf>
    <xf numFmtId="0" fontId="6" fillId="0" borderId="6" xfId="1" applyFont="1" applyBorder="1" applyAlignment="1">
      <alignment horizontal="left" wrapText="1"/>
    </xf>
    <xf numFmtId="0" fontId="4" fillId="2" borderId="1" xfId="1" applyFont="1" applyFill="1" applyBorder="1" applyAlignment="1">
      <alignment horizontal="center" wrapText="1"/>
    </xf>
    <xf numFmtId="0" fontId="4" fillId="2" borderId="6" xfId="1" applyFont="1" applyFill="1" applyBorder="1" applyAlignment="1">
      <alignment horizontal="center" wrapText="1"/>
    </xf>
    <xf numFmtId="0" fontId="6" fillId="0" borderId="6" xfId="1" applyFont="1" applyBorder="1" applyAlignment="1">
      <alignment horizontal="center" wrapText="1"/>
    </xf>
    <xf numFmtId="0" fontId="7" fillId="0" borderId="0" xfId="1" applyFont="1" applyAlignment="1">
      <alignment vertical="top" wrapText="1"/>
    </xf>
    <xf numFmtId="0" fontId="2" fillId="0" borderId="0" xfId="1" applyAlignment="1">
      <alignment vertical="top"/>
    </xf>
    <xf numFmtId="0" fontId="4" fillId="2" borderId="3" xfId="1" applyFont="1" applyFill="1" applyBorder="1" applyAlignment="1">
      <alignment horizontal="center" vertical="top" wrapText="1"/>
    </xf>
    <xf numFmtId="0" fontId="2" fillId="0" borderId="0" xfId="2" applyFont="1" applyAlignment="1">
      <alignment wrapText="1"/>
    </xf>
    <xf numFmtId="0" fontId="2" fillId="0" borderId="0" xfId="0" applyFont="1" applyAlignment="1"/>
    <xf numFmtId="164" fontId="2" fillId="0" borderId="0" xfId="2" applyNumberFormat="1" applyFont="1" applyAlignment="1">
      <alignment wrapText="1"/>
    </xf>
    <xf numFmtId="164" fontId="2" fillId="0" borderId="0" xfId="0" applyNumberFormat="1" applyFont="1" applyAlignment="1"/>
    <xf numFmtId="0" fontId="13" fillId="0" borderId="0" xfId="0" quotePrefix="1" applyFont="1" applyAlignment="1">
      <alignment horizontal="left" vertical="top" wrapText="1"/>
    </xf>
    <xf numFmtId="0" fontId="13" fillId="0" borderId="0" xfId="0" applyFont="1" applyAlignment="1">
      <alignment horizontal="left" wrapText="1"/>
    </xf>
    <xf numFmtId="0" fontId="7" fillId="0" borderId="7" xfId="2" applyFont="1" applyBorder="1" applyAlignment="1">
      <alignment horizontal="left" wrapText="1"/>
    </xf>
    <xf numFmtId="0" fontId="7" fillId="0" borderId="8" xfId="2" applyFont="1" applyBorder="1" applyAlignment="1">
      <alignment horizontal="center"/>
    </xf>
    <xf numFmtId="164" fontId="7" fillId="0" borderId="8" xfId="0" applyNumberFormat="1" applyFont="1" applyBorder="1" applyAlignment="1">
      <alignment horizontal="center"/>
    </xf>
    <xf numFmtId="0" fontId="7" fillId="0" borderId="9" xfId="2" applyFont="1" applyBorder="1" applyAlignment="1">
      <alignment horizontal="center" wrapText="1"/>
    </xf>
    <xf numFmtId="164" fontId="7" fillId="0" borderId="9" xfId="0" applyNumberFormat="1" applyFont="1" applyBorder="1" applyAlignment="1">
      <alignment horizontal="center"/>
    </xf>
    <xf numFmtId="0" fontId="2" fillId="0" borderId="0" xfId="0" quotePrefix="1" applyFont="1" applyAlignment="1">
      <alignment horizontal="left" vertical="top" wrapText="1"/>
    </xf>
    <xf numFmtId="0" fontId="13" fillId="0" borderId="0" xfId="2" applyFont="1" applyAlignment="1">
      <alignment vertical="top" wrapText="1"/>
    </xf>
    <xf numFmtId="0" fontId="2" fillId="0" borderId="9" xfId="0" applyFont="1" applyBorder="1" applyAlignment="1">
      <alignment horizontal="center"/>
    </xf>
    <xf numFmtId="0" fontId="7" fillId="0" borderId="7" xfId="2" applyFont="1" applyBorder="1" applyAlignment="1">
      <alignment vertical="top" wrapText="1"/>
    </xf>
    <xf numFmtId="0" fontId="7" fillId="0" borderId="7" xfId="0" applyFont="1" applyBorder="1" applyAlignment="1">
      <alignment vertical="top"/>
    </xf>
    <xf numFmtId="0" fontId="7" fillId="0" borderId="8" xfId="2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vertical="top"/>
    </xf>
    <xf numFmtId="0" fontId="14" fillId="0" borderId="0" xfId="0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7" fillId="0" borderId="7" xfId="2" applyFont="1" applyBorder="1" applyAlignment="1">
      <alignment wrapText="1"/>
    </xf>
    <xf numFmtId="0" fontId="2" fillId="0" borderId="7" xfId="0" applyFont="1" applyBorder="1" applyAlignment="1"/>
    <xf numFmtId="0" fontId="13" fillId="0" borderId="0" xfId="2" applyFont="1" applyAlignment="1">
      <alignment wrapText="1"/>
    </xf>
    <xf numFmtId="164" fontId="13" fillId="0" borderId="0" xfId="2" applyNumberFormat="1" applyFont="1" applyAlignment="1">
      <alignment wrapText="1"/>
    </xf>
    <xf numFmtId="0" fontId="14" fillId="0" borderId="0" xfId="0" applyFont="1" applyAlignment="1"/>
    <xf numFmtId="0" fontId="14" fillId="0" borderId="0" xfId="0" applyFont="1" applyAlignment="1">
      <alignment horizontal="left"/>
    </xf>
    <xf numFmtId="0" fontId="7" fillId="0" borderId="7" xfId="0" applyFont="1" applyBorder="1" applyAlignment="1"/>
    <xf numFmtId="0" fontId="13" fillId="0" borderId="0" xfId="0" applyFont="1" applyAlignment="1">
      <alignment wrapText="1"/>
    </xf>
    <xf numFmtId="0" fontId="2" fillId="0" borderId="0" xfId="2" applyFont="1" applyAlignment="1"/>
    <xf numFmtId="3" fontId="2" fillId="0" borderId="0" xfId="2" applyNumberFormat="1" applyFont="1" applyAlignment="1"/>
    <xf numFmtId="0" fontId="7" fillId="0" borderId="8" xfId="0" applyFont="1" applyBorder="1" applyAlignment="1">
      <alignment horizontal="center"/>
    </xf>
    <xf numFmtId="0" fontId="2" fillId="0" borderId="8" xfId="0" applyFont="1" applyBorder="1" applyAlignment="1"/>
    <xf numFmtId="0" fontId="7" fillId="0" borderId="9" xfId="0" applyFont="1" applyBorder="1" applyAlignment="1">
      <alignment horizontal="center"/>
    </xf>
    <xf numFmtId="0" fontId="2" fillId="0" borderId="9" xfId="0" applyFont="1" applyBorder="1" applyAlignment="1"/>
    <xf numFmtId="164" fontId="2" fillId="0" borderId="0" xfId="2" applyNumberFormat="1" applyFont="1" applyAlignment="1">
      <alignment horizontal="left" wrapText="1"/>
    </xf>
    <xf numFmtId="0" fontId="7" fillId="0" borderId="9" xfId="2" applyFont="1" applyBorder="1" applyAlignment="1">
      <alignment horizontal="center"/>
    </xf>
    <xf numFmtId="0" fontId="7" fillId="0" borderId="7" xfId="2" applyFont="1" applyBorder="1" applyAlignment="1">
      <alignment horizontal="left" vertical="top" wrapText="1"/>
    </xf>
    <xf numFmtId="0" fontId="7" fillId="0" borderId="10" xfId="2" applyFont="1" applyBorder="1" applyAlignment="1">
      <alignment horizontal="center" wrapText="1"/>
    </xf>
    <xf numFmtId="0" fontId="7" fillId="0" borderId="0" xfId="2" applyFont="1" applyBorder="1" applyAlignment="1">
      <alignment horizontal="left" wrapText="1"/>
    </xf>
    <xf numFmtId="164" fontId="7" fillId="0" borderId="8" xfId="4" applyNumberFormat="1" applyFont="1" applyBorder="1" applyAlignment="1">
      <alignment horizontal="center"/>
    </xf>
    <xf numFmtId="164" fontId="7" fillId="0" borderId="10" xfId="4" applyNumberFormat="1" applyFont="1" applyBorder="1" applyAlignment="1">
      <alignment horizontal="center"/>
    </xf>
    <xf numFmtId="0" fontId="14" fillId="0" borderId="0" xfId="4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12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15" fillId="0" borderId="0" xfId="0" applyFont="1" applyFill="1" applyBorder="1" applyAlignment="1">
      <alignment horizontal="center" vertical="top" wrapText="1"/>
    </xf>
    <xf numFmtId="0" fontId="15" fillId="0" borderId="16" xfId="0" applyFont="1" applyFill="1" applyBorder="1" applyAlignment="1">
      <alignment horizontal="center" vertical="top" wrapText="1"/>
    </xf>
    <xf numFmtId="0" fontId="15" fillId="0" borderId="18" xfId="0" applyFont="1" applyFill="1" applyBorder="1" applyAlignment="1">
      <alignment horizontal="center" vertical="top" wrapText="1"/>
    </xf>
    <xf numFmtId="0" fontId="15" fillId="0" borderId="19" xfId="0" applyFont="1" applyFill="1" applyBorder="1" applyAlignment="1">
      <alignment horizontal="center" vertical="top" wrapText="1"/>
    </xf>
    <xf numFmtId="0" fontId="15" fillId="0" borderId="13" xfId="0" applyFont="1" applyFill="1" applyBorder="1" applyAlignment="1">
      <alignment horizontal="center" vertical="top" wrapText="1"/>
    </xf>
    <xf numFmtId="0" fontId="0" fillId="0" borderId="0" xfId="0" applyAlignment="1"/>
    <xf numFmtId="0" fontId="15" fillId="0" borderId="9" xfId="0" applyFont="1" applyFill="1" applyBorder="1" applyAlignment="1">
      <alignment horizontal="center" vertical="top" wrapText="1"/>
    </xf>
    <xf numFmtId="0" fontId="24" fillId="0" borderId="24" xfId="0" applyFont="1" applyBorder="1" applyAlignment="1">
      <alignment horizontal="left" vertical="top"/>
    </xf>
    <xf numFmtId="0" fontId="24" fillId="0" borderId="10" xfId="0" applyFont="1" applyBorder="1" applyAlignment="1">
      <alignment horizontal="left" vertical="top"/>
    </xf>
    <xf numFmtId="0" fontId="24" fillId="0" borderId="25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 wrapText="1"/>
    </xf>
    <xf numFmtId="0" fontId="2" fillId="0" borderId="22" xfId="0" applyFont="1" applyBorder="1" applyAlignment="1">
      <alignment vertical="top"/>
    </xf>
    <xf numFmtId="0" fontId="15" fillId="0" borderId="23" xfId="0" applyFont="1" applyFill="1" applyBorder="1" applyAlignment="1">
      <alignment horizontal="center" vertical="top" wrapText="1"/>
    </xf>
    <xf numFmtId="0" fontId="15" fillId="4" borderId="13" xfId="0" applyFont="1" applyFill="1" applyBorder="1" applyAlignment="1">
      <alignment horizontal="left" wrapText="1"/>
    </xf>
    <xf numFmtId="0" fontId="14" fillId="0" borderId="0" xfId="0" applyFont="1" applyAlignment="1">
      <alignment horizontal="left" vertical="top" wrapText="1"/>
    </xf>
    <xf numFmtId="0" fontId="1" fillId="0" borderId="0" xfId="0" applyFont="1" applyAlignment="1"/>
    <xf numFmtId="0" fontId="4" fillId="0" borderId="7" xfId="0" applyFont="1" applyBorder="1" applyAlignment="1">
      <alignment vertical="top" wrapText="1"/>
    </xf>
    <xf numFmtId="0" fontId="15" fillId="2" borderId="9" xfId="0" applyFont="1" applyFill="1" applyBorder="1" applyAlignment="1">
      <alignment horizontal="center" vertical="top" wrapText="1"/>
    </xf>
    <xf numFmtId="0" fontId="0" fillId="0" borderId="7" xfId="0" applyBorder="1" applyAlignment="1"/>
    <xf numFmtId="0" fontId="15" fillId="0" borderId="8" xfId="0" applyFont="1" applyFill="1" applyBorder="1" applyAlignment="1">
      <alignment horizontal="center" vertical="top" wrapText="1"/>
    </xf>
  </cellXfs>
  <cellStyles count="5">
    <cellStyle name="Hyperlink" xfId="3" builtinId="8"/>
    <cellStyle name="Normal" xfId="0" builtinId="0"/>
    <cellStyle name="Normal 2" xfId="4"/>
    <cellStyle name="Normal_CLAB_ICU" xfId="2"/>
    <cellStyle name="Normal_NHSN 2007 Report" xfId="1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zoomScaleNormal="100" workbookViewId="0">
      <selection activeCell="E36" sqref="E36"/>
    </sheetView>
  </sheetViews>
  <sheetFormatPr defaultRowHeight="12.75" x14ac:dyDescent="0.2"/>
  <cols>
    <col min="1" max="1" width="29" style="1" customWidth="1"/>
    <col min="2" max="2" width="14.7109375" style="1" customWidth="1"/>
    <col min="3" max="3" width="14.28515625" style="1" customWidth="1"/>
    <col min="4" max="4" width="14.5703125" style="1" customWidth="1"/>
    <col min="5" max="5" width="14" style="1" customWidth="1"/>
    <col min="6" max="6" width="10.7109375" style="1" customWidth="1"/>
    <col min="7" max="16384" width="9.140625" style="1"/>
  </cols>
  <sheetData>
    <row r="1" spans="1:6" ht="22.5" customHeight="1" x14ac:dyDescent="0.2">
      <c r="A1" s="14" t="s">
        <v>580</v>
      </c>
      <c r="B1" s="14"/>
      <c r="C1" s="14"/>
      <c r="D1" s="13"/>
      <c r="E1" s="13"/>
      <c r="F1" s="13"/>
    </row>
    <row r="2" spans="1:6" ht="13.5" thickBot="1" x14ac:dyDescent="0.25">
      <c r="A2" s="45" t="s">
        <v>1</v>
      </c>
      <c r="B2" s="46" t="s">
        <v>2</v>
      </c>
    </row>
    <row r="3" spans="1:6" x14ac:dyDescent="0.2">
      <c r="A3" s="2" t="s">
        <v>3</v>
      </c>
      <c r="B3" s="3" t="s">
        <v>218</v>
      </c>
    </row>
    <row r="4" spans="1:6" x14ac:dyDescent="0.2">
      <c r="A4" s="4" t="s">
        <v>179</v>
      </c>
      <c r="B4" s="5" t="s">
        <v>219</v>
      </c>
    </row>
    <row r="5" spans="1:6" ht="25.5" x14ac:dyDescent="0.2">
      <c r="A5" s="6" t="s">
        <v>4</v>
      </c>
      <c r="B5" s="7" t="s">
        <v>220</v>
      </c>
    </row>
    <row r="6" spans="1:6" x14ac:dyDescent="0.2">
      <c r="A6" s="6" t="s">
        <v>180</v>
      </c>
      <c r="B6" s="7" t="s">
        <v>221</v>
      </c>
    </row>
    <row r="7" spans="1:6" x14ac:dyDescent="0.2">
      <c r="A7" s="76" t="s">
        <v>5</v>
      </c>
      <c r="B7" s="5" t="s">
        <v>222</v>
      </c>
    </row>
    <row r="8" spans="1:6" x14ac:dyDescent="0.2">
      <c r="A8" s="76" t="s">
        <v>6</v>
      </c>
      <c r="B8" s="5" t="s">
        <v>223</v>
      </c>
    </row>
    <row r="9" spans="1:6" x14ac:dyDescent="0.2">
      <c r="A9" s="76" t="s">
        <v>7</v>
      </c>
      <c r="B9" s="5" t="s">
        <v>224</v>
      </c>
    </row>
    <row r="10" spans="1:6" x14ac:dyDescent="0.2">
      <c r="A10" s="76" t="s">
        <v>8</v>
      </c>
      <c r="B10" s="5" t="s">
        <v>225</v>
      </c>
    </row>
    <row r="11" spans="1:6" x14ac:dyDescent="0.2">
      <c r="A11" s="76" t="s">
        <v>9</v>
      </c>
      <c r="B11" s="5" t="s">
        <v>226</v>
      </c>
    </row>
    <row r="12" spans="1:6" x14ac:dyDescent="0.2">
      <c r="A12" s="4" t="s">
        <v>10</v>
      </c>
      <c r="B12" s="5" t="s">
        <v>227</v>
      </c>
    </row>
    <row r="13" spans="1:6" x14ac:dyDescent="0.2">
      <c r="A13" s="76" t="s">
        <v>181</v>
      </c>
      <c r="B13" s="5" t="s">
        <v>228</v>
      </c>
    </row>
    <row r="14" spans="1:6" x14ac:dyDescent="0.2">
      <c r="A14" s="78" t="s">
        <v>11</v>
      </c>
      <c r="B14" s="79" t="s">
        <v>229</v>
      </c>
    </row>
    <row r="15" spans="1:6" ht="13.5" thickBot="1" x14ac:dyDescent="0.25">
      <c r="A15" s="77" t="s">
        <v>182</v>
      </c>
      <c r="B15" s="8" t="s">
        <v>230</v>
      </c>
    </row>
    <row r="16" spans="1:6" x14ac:dyDescent="0.2">
      <c r="A16" s="9" t="s">
        <v>12</v>
      </c>
      <c r="B16" s="265">
        <v>4567</v>
      </c>
    </row>
    <row r="18" spans="1:1" x14ac:dyDescent="0.2">
      <c r="A18" s="12" t="s">
        <v>632</v>
      </c>
    </row>
  </sheetData>
  <phoneticPr fontId="3" type="noConversion"/>
  <pageMargins left="0.75" right="0.75" top="1" bottom="1" header="0.5" footer="0.5"/>
  <pageSetup scale="9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A30" sqref="A30"/>
    </sheetView>
  </sheetViews>
  <sheetFormatPr defaultRowHeight="12.75" x14ac:dyDescent="0.2"/>
  <cols>
    <col min="1" max="1" width="20.7109375" style="22" bestFit="1" customWidth="1"/>
    <col min="2" max="2" width="11.140625" style="22" customWidth="1"/>
    <col min="3" max="4" width="10" style="22" customWidth="1"/>
    <col min="5" max="5" width="9.140625" style="22"/>
    <col min="6" max="7" width="8.5703125" style="22" customWidth="1"/>
    <col min="8" max="8" width="9.140625" style="22"/>
    <col min="9" max="10" width="8.5703125" style="22" customWidth="1"/>
    <col min="11" max="16384" width="9.140625" style="22"/>
  </cols>
  <sheetData>
    <row r="1" spans="1:10" ht="27.75" customHeight="1" thickBot="1" x14ac:dyDescent="0.25">
      <c r="A1" s="418" t="s">
        <v>533</v>
      </c>
      <c r="B1" s="418"/>
      <c r="C1" s="424"/>
      <c r="D1" s="424"/>
      <c r="E1" s="424"/>
      <c r="F1" s="424"/>
      <c r="G1" s="424"/>
      <c r="H1" s="424"/>
      <c r="I1" s="424"/>
      <c r="J1" s="424"/>
    </row>
    <row r="2" spans="1:10" ht="12.75" customHeight="1" x14ac:dyDescent="0.2">
      <c r="A2" s="411" t="s">
        <v>358</v>
      </c>
      <c r="B2" s="411"/>
      <c r="C2" s="411"/>
      <c r="D2" s="411"/>
      <c r="E2" s="411"/>
      <c r="F2" s="428" t="s">
        <v>17</v>
      </c>
      <c r="G2" s="428"/>
      <c r="H2" s="428"/>
      <c r="I2" s="428"/>
      <c r="J2" s="428"/>
    </row>
    <row r="3" spans="1:10" ht="27" x14ac:dyDescent="0.2">
      <c r="A3" s="69" t="s">
        <v>108</v>
      </c>
      <c r="B3" s="70" t="s">
        <v>194</v>
      </c>
      <c r="C3" s="61" t="s">
        <v>527</v>
      </c>
      <c r="D3" s="61" t="s">
        <v>152</v>
      </c>
      <c r="E3" s="70" t="s">
        <v>22</v>
      </c>
      <c r="F3" s="71" t="s">
        <v>23</v>
      </c>
      <c r="G3" s="71" t="s">
        <v>24</v>
      </c>
      <c r="H3" s="71" t="s">
        <v>25</v>
      </c>
      <c r="I3" s="71" t="s">
        <v>26</v>
      </c>
      <c r="J3" s="71" t="s">
        <v>27</v>
      </c>
    </row>
    <row r="4" spans="1:10" x14ac:dyDescent="0.2">
      <c r="A4" s="36" t="s">
        <v>162</v>
      </c>
      <c r="B4" s="98" t="s">
        <v>364</v>
      </c>
      <c r="C4" s="98">
        <v>53</v>
      </c>
      <c r="D4" s="117">
        <v>33351</v>
      </c>
      <c r="E4" s="118">
        <v>1.6</v>
      </c>
      <c r="F4" s="118">
        <v>0</v>
      </c>
      <c r="G4" s="118">
        <v>0</v>
      </c>
      <c r="H4" s="118">
        <v>0</v>
      </c>
      <c r="I4" s="118">
        <v>1.6</v>
      </c>
      <c r="J4" s="118">
        <v>7.7</v>
      </c>
    </row>
    <row r="5" spans="1:10" x14ac:dyDescent="0.2">
      <c r="A5" s="36" t="s">
        <v>109</v>
      </c>
      <c r="B5" s="98" t="s">
        <v>365</v>
      </c>
      <c r="C5" s="98">
        <v>25</v>
      </c>
      <c r="D5" s="117">
        <v>17568</v>
      </c>
      <c r="E5" s="118">
        <v>1.4</v>
      </c>
      <c r="F5" s="118">
        <v>0</v>
      </c>
      <c r="G5" s="118">
        <v>0</v>
      </c>
      <c r="H5" s="118">
        <v>0</v>
      </c>
      <c r="I5" s="118">
        <v>0</v>
      </c>
      <c r="J5" s="118">
        <v>4.0999999999999996</v>
      </c>
    </row>
    <row r="6" spans="1:10" x14ac:dyDescent="0.2">
      <c r="A6" s="37" t="s">
        <v>110</v>
      </c>
      <c r="B6" s="98" t="s">
        <v>366</v>
      </c>
      <c r="C6" s="98">
        <v>12</v>
      </c>
      <c r="D6" s="117">
        <v>10163</v>
      </c>
      <c r="E6" s="118">
        <v>1.2</v>
      </c>
      <c r="F6" s="118">
        <v>0</v>
      </c>
      <c r="G6" s="118">
        <v>0</v>
      </c>
      <c r="H6" s="118">
        <v>0</v>
      </c>
      <c r="I6" s="118">
        <v>0</v>
      </c>
      <c r="J6" s="118">
        <v>6.7</v>
      </c>
    </row>
    <row r="7" spans="1:10" x14ac:dyDescent="0.2">
      <c r="A7" s="37" t="s">
        <v>111</v>
      </c>
      <c r="B7" s="98" t="s">
        <v>367</v>
      </c>
      <c r="C7" s="98">
        <v>2</v>
      </c>
      <c r="D7" s="117">
        <v>8910</v>
      </c>
      <c r="E7" s="118">
        <v>0.2</v>
      </c>
      <c r="F7" s="118">
        <v>0</v>
      </c>
      <c r="G7" s="118">
        <v>0</v>
      </c>
      <c r="H7" s="118">
        <v>0</v>
      </c>
      <c r="I7" s="118">
        <v>0</v>
      </c>
      <c r="J7" s="118">
        <v>0</v>
      </c>
    </row>
    <row r="8" spans="1:10" x14ac:dyDescent="0.2">
      <c r="A8" s="72" t="s">
        <v>112</v>
      </c>
      <c r="B8" s="96" t="s">
        <v>368</v>
      </c>
      <c r="C8" s="124">
        <v>4</v>
      </c>
      <c r="D8" s="119">
        <v>11616</v>
      </c>
      <c r="E8" s="120">
        <v>0.3</v>
      </c>
      <c r="F8" s="120">
        <v>0</v>
      </c>
      <c r="G8" s="120">
        <v>0</v>
      </c>
      <c r="H8" s="120">
        <v>0</v>
      </c>
      <c r="I8" s="120">
        <v>0</v>
      </c>
      <c r="J8" s="120">
        <v>0</v>
      </c>
    </row>
    <row r="9" spans="1:10" x14ac:dyDescent="0.2">
      <c r="C9" s="29"/>
      <c r="D9" s="29"/>
    </row>
    <row r="10" spans="1:10" x14ac:dyDescent="0.2">
      <c r="C10" s="29"/>
      <c r="D10" s="29"/>
    </row>
    <row r="11" spans="1:10" ht="12.75" customHeight="1" x14ac:dyDescent="0.2">
      <c r="A11" s="404" t="s">
        <v>210</v>
      </c>
      <c r="B11" s="404"/>
      <c r="C11" s="404"/>
      <c r="D11" s="404"/>
      <c r="E11" s="404"/>
      <c r="F11" s="430" t="s">
        <v>17</v>
      </c>
      <c r="G11" s="430"/>
      <c r="H11" s="430"/>
      <c r="I11" s="430"/>
      <c r="J11" s="430"/>
    </row>
    <row r="12" spans="1:10" ht="27" x14ac:dyDescent="0.2">
      <c r="A12" s="69" t="s">
        <v>108</v>
      </c>
      <c r="B12" s="70" t="s">
        <v>194</v>
      </c>
      <c r="C12" s="61" t="s">
        <v>152</v>
      </c>
      <c r="D12" s="61" t="s">
        <v>95</v>
      </c>
      <c r="E12" s="70" t="s">
        <v>22</v>
      </c>
      <c r="F12" s="71" t="s">
        <v>23</v>
      </c>
      <c r="G12" s="71" t="s">
        <v>24</v>
      </c>
      <c r="H12" s="71" t="s">
        <v>25</v>
      </c>
      <c r="I12" s="71" t="s">
        <v>26</v>
      </c>
      <c r="J12" s="71" t="s">
        <v>27</v>
      </c>
    </row>
    <row r="13" spans="1:10" x14ac:dyDescent="0.2">
      <c r="A13" s="36" t="s">
        <v>162</v>
      </c>
      <c r="B13" s="98" t="s">
        <v>374</v>
      </c>
      <c r="C13" s="117">
        <v>33351</v>
      </c>
      <c r="D13" s="117">
        <v>88286</v>
      </c>
      <c r="E13" s="154">
        <v>0.38</v>
      </c>
      <c r="F13" s="154">
        <v>0.21</v>
      </c>
      <c r="G13" s="154">
        <v>0.33</v>
      </c>
      <c r="H13" s="154">
        <v>0.42</v>
      </c>
      <c r="I13" s="154">
        <v>0.56000000000000005</v>
      </c>
      <c r="J13" s="154">
        <v>0.7</v>
      </c>
    </row>
    <row r="14" spans="1:10" x14ac:dyDescent="0.2">
      <c r="A14" s="36" t="s">
        <v>109</v>
      </c>
      <c r="B14" s="98" t="s">
        <v>375</v>
      </c>
      <c r="C14" s="117">
        <v>17568</v>
      </c>
      <c r="D14" s="117">
        <v>83413</v>
      </c>
      <c r="E14" s="154">
        <v>0.21</v>
      </c>
      <c r="F14" s="154">
        <v>0.08</v>
      </c>
      <c r="G14" s="154">
        <v>0.14000000000000001</v>
      </c>
      <c r="H14" s="154">
        <v>0.21</v>
      </c>
      <c r="I14" s="154">
        <v>0.36</v>
      </c>
      <c r="J14" s="154">
        <v>0.53</v>
      </c>
    </row>
    <row r="15" spans="1:10" x14ac:dyDescent="0.2">
      <c r="A15" s="37" t="s">
        <v>110</v>
      </c>
      <c r="B15" s="98" t="s">
        <v>376</v>
      </c>
      <c r="C15" s="117">
        <v>10163</v>
      </c>
      <c r="D15" s="117">
        <v>123588</v>
      </c>
      <c r="E15" s="154">
        <v>0.08</v>
      </c>
      <c r="F15" s="154">
        <v>0.03</v>
      </c>
      <c r="G15" s="154">
        <v>0.04</v>
      </c>
      <c r="H15" s="154">
        <v>7.0000000000000007E-2</v>
      </c>
      <c r="I15" s="154">
        <v>0.12</v>
      </c>
      <c r="J15" s="154">
        <v>0.24</v>
      </c>
    </row>
    <row r="16" spans="1:10" x14ac:dyDescent="0.2">
      <c r="A16" s="37" t="s">
        <v>111</v>
      </c>
      <c r="B16" s="98" t="s">
        <v>377</v>
      </c>
      <c r="C16" s="117">
        <v>8910</v>
      </c>
      <c r="D16" s="117">
        <v>180985</v>
      </c>
      <c r="E16" s="154">
        <v>0.05</v>
      </c>
      <c r="F16" s="154">
        <v>0.01</v>
      </c>
      <c r="G16" s="154">
        <v>0.02</v>
      </c>
      <c r="H16" s="154">
        <v>0.03</v>
      </c>
      <c r="I16" s="154">
        <v>0.06</v>
      </c>
      <c r="J16" s="154">
        <v>0.11</v>
      </c>
    </row>
    <row r="17" spans="1:10" x14ac:dyDescent="0.2">
      <c r="A17" s="72" t="s">
        <v>112</v>
      </c>
      <c r="B17" s="96" t="s">
        <v>378</v>
      </c>
      <c r="C17" s="119">
        <v>11616</v>
      </c>
      <c r="D17" s="119">
        <v>146385</v>
      </c>
      <c r="E17" s="155">
        <v>0.08</v>
      </c>
      <c r="F17" s="155">
        <v>0.02</v>
      </c>
      <c r="G17" s="155">
        <v>0.03</v>
      </c>
      <c r="H17" s="155">
        <v>0.04</v>
      </c>
      <c r="I17" s="155">
        <v>0.08</v>
      </c>
      <c r="J17" s="155">
        <v>0.15</v>
      </c>
    </row>
    <row r="18" spans="1:10" x14ac:dyDescent="0.2">
      <c r="C18" s="29"/>
      <c r="D18" s="29"/>
    </row>
    <row r="19" spans="1:10" ht="12.75" customHeight="1" x14ac:dyDescent="0.2">
      <c r="A19" s="414" t="s">
        <v>534</v>
      </c>
      <c r="B19" s="414"/>
      <c r="C19" s="414"/>
      <c r="D19" s="414"/>
      <c r="E19" s="414"/>
      <c r="F19" s="414"/>
      <c r="G19" s="414"/>
      <c r="H19" s="414"/>
      <c r="I19" s="414"/>
      <c r="J19" s="414"/>
    </row>
    <row r="20" spans="1:10" x14ac:dyDescent="0.2">
      <c r="C20" s="29"/>
      <c r="D20" s="29"/>
    </row>
    <row r="21" spans="1:10" x14ac:dyDescent="0.2">
      <c r="A21" s="420" t="s">
        <v>153</v>
      </c>
      <c r="B21" s="396"/>
      <c r="C21" s="396"/>
      <c r="D21" s="396"/>
    </row>
    <row r="22" spans="1:10" x14ac:dyDescent="0.2">
      <c r="A22" s="396"/>
      <c r="B22" s="396"/>
      <c r="C22" s="396"/>
      <c r="D22" s="396"/>
    </row>
    <row r="23" spans="1:10" x14ac:dyDescent="0.2">
      <c r="C23" s="29"/>
      <c r="D23" s="29"/>
    </row>
    <row r="24" spans="1:10" ht="44.25" customHeight="1" x14ac:dyDescent="0.2">
      <c r="A24" s="399" t="s">
        <v>212</v>
      </c>
      <c r="B24" s="399"/>
      <c r="C24" s="399"/>
      <c r="D24" s="399"/>
      <c r="E24" s="399"/>
      <c r="F24" s="399"/>
      <c r="G24" s="399"/>
      <c r="H24" s="399"/>
      <c r="I24" s="399"/>
      <c r="J24" s="399"/>
    </row>
    <row r="26" spans="1:10" x14ac:dyDescent="0.2">
      <c r="A26" s="420" t="s">
        <v>211</v>
      </c>
      <c r="B26" s="396"/>
      <c r="C26" s="396"/>
      <c r="D26" s="396"/>
      <c r="E26" s="396"/>
      <c r="F26" s="396"/>
    </row>
    <row r="27" spans="1:10" x14ac:dyDescent="0.2">
      <c r="A27" s="396"/>
      <c r="B27" s="396"/>
      <c r="C27" s="396"/>
      <c r="D27" s="396"/>
      <c r="E27" s="396"/>
      <c r="F27" s="396"/>
    </row>
    <row r="30" spans="1:10" x14ac:dyDescent="0.2">
      <c r="A30" s="12" t="s">
        <v>632</v>
      </c>
    </row>
  </sheetData>
  <mergeCells count="9">
    <mergeCell ref="A1:J1"/>
    <mergeCell ref="A2:E2"/>
    <mergeCell ref="F2:J2"/>
    <mergeCell ref="A21:D22"/>
    <mergeCell ref="A26:F27"/>
    <mergeCell ref="A19:J19"/>
    <mergeCell ref="F11:J11"/>
    <mergeCell ref="A11:E11"/>
    <mergeCell ref="A24:J24"/>
  </mergeCells>
  <pageMargins left="0.7" right="0.7" top="0.75" bottom="0.75" header="0.3" footer="0.3"/>
  <pageSetup scale="8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opLeftCell="B13" zoomScaleNormal="100" workbookViewId="0">
      <selection activeCell="B39" sqref="B39"/>
    </sheetView>
  </sheetViews>
  <sheetFormatPr defaultRowHeight="12.75" x14ac:dyDescent="0.2"/>
  <cols>
    <col min="1" max="1" width="0" hidden="1" customWidth="1"/>
    <col min="2" max="2" width="28" customWidth="1"/>
    <col min="3" max="3" width="13.5703125" customWidth="1"/>
    <col min="4" max="4" width="9.42578125" bestFit="1" customWidth="1"/>
    <col min="5" max="5" width="10.140625" bestFit="1" customWidth="1"/>
    <col min="6" max="11" width="9.42578125" bestFit="1" customWidth="1"/>
  </cols>
  <sheetData>
    <row r="1" spans="1:11" ht="36" customHeight="1" thickBot="1" x14ac:dyDescent="0.25">
      <c r="A1" s="434" t="s">
        <v>516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</row>
    <row r="2" spans="1:11" ht="12.75" customHeight="1" x14ac:dyDescent="0.2">
      <c r="A2" s="17" t="s">
        <v>16</v>
      </c>
      <c r="B2" s="402" t="s">
        <v>16</v>
      </c>
      <c r="C2" s="402"/>
      <c r="D2" s="402"/>
      <c r="E2" s="402"/>
      <c r="F2" s="402"/>
      <c r="G2" s="403" t="s">
        <v>17</v>
      </c>
      <c r="H2" s="403"/>
      <c r="I2" s="403"/>
      <c r="J2" s="403"/>
      <c r="K2" s="403"/>
    </row>
    <row r="4" spans="1:11" ht="38.25" x14ac:dyDescent="0.2">
      <c r="A4" s="18" t="s">
        <v>18</v>
      </c>
      <c r="B4" s="58" t="s">
        <v>468</v>
      </c>
      <c r="C4" s="59" t="s">
        <v>469</v>
      </c>
      <c r="D4" s="59" t="s">
        <v>20</v>
      </c>
      <c r="E4" s="59" t="s">
        <v>21</v>
      </c>
      <c r="F4" s="60" t="s">
        <v>22</v>
      </c>
      <c r="G4" s="60" t="s">
        <v>23</v>
      </c>
      <c r="H4" s="60" t="s">
        <v>24</v>
      </c>
      <c r="I4" s="60" t="s">
        <v>25</v>
      </c>
      <c r="J4" s="60" t="s">
        <v>26</v>
      </c>
      <c r="K4" s="60" t="s">
        <v>27</v>
      </c>
    </row>
    <row r="5" spans="1:11" x14ac:dyDescent="0.2">
      <c r="B5" s="22" t="s">
        <v>29</v>
      </c>
      <c r="C5" s="98">
        <v>68</v>
      </c>
      <c r="D5" s="117">
        <v>204</v>
      </c>
      <c r="E5" s="117">
        <v>162510</v>
      </c>
      <c r="F5" s="118">
        <v>1.3</v>
      </c>
      <c r="G5" s="118">
        <v>0</v>
      </c>
      <c r="H5" s="118">
        <v>0.2</v>
      </c>
      <c r="I5" s="118">
        <v>1</v>
      </c>
      <c r="J5" s="118">
        <v>2.4</v>
      </c>
      <c r="K5" s="118">
        <v>3.1</v>
      </c>
    </row>
    <row r="6" spans="1:11" x14ac:dyDescent="0.2">
      <c r="A6" t="s">
        <v>94</v>
      </c>
      <c r="B6" s="22" t="s">
        <v>483</v>
      </c>
      <c r="C6" s="98" t="s">
        <v>484</v>
      </c>
      <c r="D6" s="117">
        <v>3157</v>
      </c>
      <c r="E6" s="117">
        <v>3331832</v>
      </c>
      <c r="F6" s="118">
        <v>0.9</v>
      </c>
      <c r="G6" s="118">
        <v>0</v>
      </c>
      <c r="H6" s="118">
        <v>0.2</v>
      </c>
      <c r="I6" s="118">
        <v>0.7</v>
      </c>
      <c r="J6" s="118">
        <v>1.3</v>
      </c>
      <c r="K6" s="118">
        <v>2.1</v>
      </c>
    </row>
    <row r="7" spans="1:11" x14ac:dyDescent="0.2">
      <c r="B7" s="65"/>
      <c r="C7" s="171"/>
      <c r="D7" s="66"/>
      <c r="E7" s="66"/>
      <c r="F7" s="67"/>
      <c r="G7" s="67"/>
      <c r="H7" s="67"/>
      <c r="I7" s="67"/>
      <c r="J7" s="67"/>
      <c r="K7" s="67"/>
    </row>
    <row r="8" spans="1:11" x14ac:dyDescent="0.2">
      <c r="B8" s="404" t="s">
        <v>470</v>
      </c>
      <c r="C8" s="404"/>
      <c r="D8" s="404"/>
      <c r="E8" s="404"/>
      <c r="F8" s="404"/>
      <c r="G8" s="405" t="s">
        <v>17</v>
      </c>
      <c r="H8" s="405"/>
      <c r="I8" s="405"/>
      <c r="J8" s="405"/>
      <c r="K8" s="405"/>
    </row>
    <row r="9" spans="1:11" ht="38.25" x14ac:dyDescent="0.2">
      <c r="B9" s="58" t="s">
        <v>468</v>
      </c>
      <c r="C9" s="59" t="s">
        <v>469</v>
      </c>
      <c r="D9" s="61" t="s">
        <v>21</v>
      </c>
      <c r="E9" s="61" t="s">
        <v>95</v>
      </c>
      <c r="F9" s="62" t="s">
        <v>22</v>
      </c>
      <c r="G9" s="62" t="s">
        <v>23</v>
      </c>
      <c r="H9" s="62" t="s">
        <v>24</v>
      </c>
      <c r="I9" s="62" t="s">
        <v>25</v>
      </c>
      <c r="J9" s="62" t="s">
        <v>26</v>
      </c>
      <c r="K9" s="62" t="s">
        <v>27</v>
      </c>
    </row>
    <row r="10" spans="1:11" x14ac:dyDescent="0.2">
      <c r="B10" s="22" t="s">
        <v>29</v>
      </c>
      <c r="C10" s="98">
        <v>68</v>
      </c>
      <c r="D10" s="117">
        <v>162510</v>
      </c>
      <c r="E10" s="117">
        <v>253606</v>
      </c>
      <c r="F10" s="154">
        <v>0.64</v>
      </c>
      <c r="G10" s="154">
        <v>0.37</v>
      </c>
      <c r="H10" s="154">
        <v>0.54</v>
      </c>
      <c r="I10" s="154">
        <v>0.74</v>
      </c>
      <c r="J10" s="154">
        <v>0.85</v>
      </c>
      <c r="K10" s="154">
        <v>0.9</v>
      </c>
    </row>
    <row r="11" spans="1:11" x14ac:dyDescent="0.2">
      <c r="B11" s="22" t="s">
        <v>483</v>
      </c>
      <c r="C11" s="98" t="s">
        <v>485</v>
      </c>
      <c r="D11" s="117">
        <v>3331832</v>
      </c>
      <c r="E11" s="117">
        <v>5692373</v>
      </c>
      <c r="F11" s="154">
        <v>0.59</v>
      </c>
      <c r="G11" s="154">
        <v>0.25</v>
      </c>
      <c r="H11" s="154">
        <v>0.48</v>
      </c>
      <c r="I11" s="154">
        <v>0.63</v>
      </c>
      <c r="J11" s="154">
        <v>0.74</v>
      </c>
      <c r="K11" s="154">
        <v>0.82</v>
      </c>
    </row>
    <row r="12" spans="1:11" x14ac:dyDescent="0.2">
      <c r="B12" s="22"/>
      <c r="C12" s="98"/>
      <c r="D12" s="29"/>
      <c r="E12" s="29"/>
      <c r="F12" s="32"/>
      <c r="G12" s="32"/>
      <c r="H12" s="32"/>
      <c r="I12" s="32"/>
      <c r="J12" s="32"/>
      <c r="K12" s="32"/>
    </row>
    <row r="13" spans="1:11" ht="13.5" thickBot="1" x14ac:dyDescent="0.25">
      <c r="B13" s="112"/>
      <c r="C13" s="113"/>
      <c r="D13" s="114"/>
      <c r="E13" s="114"/>
      <c r="F13" s="116"/>
      <c r="G13" s="116"/>
      <c r="H13" s="116"/>
      <c r="I13" s="116"/>
      <c r="J13" s="116"/>
      <c r="K13" s="116"/>
    </row>
    <row r="14" spans="1:11" ht="14.25" x14ac:dyDescent="0.2">
      <c r="B14" s="433" t="s">
        <v>471</v>
      </c>
      <c r="C14" s="433"/>
      <c r="D14" s="433"/>
      <c r="E14" s="433"/>
      <c r="F14" s="433"/>
      <c r="G14" s="405" t="s">
        <v>17</v>
      </c>
      <c r="H14" s="405"/>
      <c r="I14" s="405"/>
      <c r="J14" s="405"/>
      <c r="K14" s="405"/>
    </row>
    <row r="15" spans="1:11" x14ac:dyDescent="0.2">
      <c r="E15" s="111"/>
    </row>
    <row r="16" spans="1:11" ht="38.25" x14ac:dyDescent="0.2">
      <c r="B16" s="58" t="s">
        <v>468</v>
      </c>
      <c r="C16" s="59" t="s">
        <v>469</v>
      </c>
      <c r="D16" s="59" t="s">
        <v>101</v>
      </c>
      <c r="E16" s="59" t="s">
        <v>102</v>
      </c>
      <c r="F16" s="60" t="s">
        <v>22</v>
      </c>
      <c r="G16" s="60" t="s">
        <v>23</v>
      </c>
      <c r="H16" s="60" t="s">
        <v>24</v>
      </c>
      <c r="I16" s="60" t="s">
        <v>25</v>
      </c>
      <c r="J16" s="60" t="s">
        <v>26</v>
      </c>
      <c r="K16" s="60" t="s">
        <v>27</v>
      </c>
    </row>
    <row r="17" spans="2:11" x14ac:dyDescent="0.2">
      <c r="B17" s="22" t="s">
        <v>29</v>
      </c>
      <c r="C17" s="98">
        <v>68</v>
      </c>
      <c r="D17" s="117">
        <v>330</v>
      </c>
      <c r="E17" s="117">
        <v>129931</v>
      </c>
      <c r="F17" s="118">
        <v>2.5</v>
      </c>
      <c r="G17" s="118">
        <v>0</v>
      </c>
      <c r="H17" s="118">
        <v>0.7</v>
      </c>
      <c r="I17" s="118">
        <v>2.2000000000000002</v>
      </c>
      <c r="J17" s="118">
        <v>4.0999999999999996</v>
      </c>
      <c r="K17" s="118">
        <v>6.5</v>
      </c>
    </row>
    <row r="18" spans="2:11" x14ac:dyDescent="0.2">
      <c r="B18" s="22" t="s">
        <v>483</v>
      </c>
      <c r="C18" s="100" t="s">
        <v>486</v>
      </c>
      <c r="D18" s="142">
        <v>4830</v>
      </c>
      <c r="E18" s="142">
        <v>2461736</v>
      </c>
      <c r="F18" s="143">
        <v>2</v>
      </c>
      <c r="G18" s="143">
        <v>0</v>
      </c>
      <c r="H18" s="143">
        <v>0.6</v>
      </c>
      <c r="I18" s="143">
        <v>1.6</v>
      </c>
      <c r="J18" s="143">
        <v>2.8</v>
      </c>
      <c r="K18" s="143">
        <v>4.2</v>
      </c>
    </row>
    <row r="19" spans="2:11" x14ac:dyDescent="0.2">
      <c r="B19" s="22"/>
      <c r="C19" s="171"/>
      <c r="D19" s="119"/>
      <c r="E19" s="119"/>
      <c r="F19" s="120"/>
      <c r="G19" s="120"/>
      <c r="H19" s="120"/>
      <c r="I19" s="120"/>
      <c r="J19" s="120"/>
      <c r="K19" s="120"/>
    </row>
    <row r="20" spans="2:11" ht="16.5" customHeight="1" x14ac:dyDescent="0.2">
      <c r="B20" s="435" t="s">
        <v>472</v>
      </c>
      <c r="C20" s="435"/>
      <c r="D20" s="435"/>
      <c r="E20" s="435"/>
      <c r="F20" s="435"/>
      <c r="G20" s="405" t="s">
        <v>17</v>
      </c>
      <c r="H20" s="405"/>
      <c r="I20" s="405"/>
      <c r="J20" s="405"/>
      <c r="K20" s="405"/>
    </row>
    <row r="21" spans="2:11" ht="38.25" x14ac:dyDescent="0.2">
      <c r="B21" s="58" t="s">
        <v>468</v>
      </c>
      <c r="C21" s="59" t="s">
        <v>469</v>
      </c>
      <c r="D21" s="61" t="s">
        <v>102</v>
      </c>
      <c r="E21" s="61" t="s">
        <v>104</v>
      </c>
      <c r="F21" s="62" t="s">
        <v>22</v>
      </c>
      <c r="G21" s="62" t="s">
        <v>23</v>
      </c>
      <c r="H21" s="62" t="s">
        <v>24</v>
      </c>
      <c r="I21" s="62" t="s">
        <v>25</v>
      </c>
      <c r="J21" s="62" t="s">
        <v>26</v>
      </c>
      <c r="K21" s="62" t="s">
        <v>27</v>
      </c>
    </row>
    <row r="22" spans="2:11" x14ac:dyDescent="0.2">
      <c r="B22" s="22" t="s">
        <v>29</v>
      </c>
      <c r="C22" s="103">
        <v>68</v>
      </c>
      <c r="D22" s="121">
        <v>129931</v>
      </c>
      <c r="E22" s="121">
        <v>255240</v>
      </c>
      <c r="F22" s="122">
        <v>0.51</v>
      </c>
      <c r="G22" s="122">
        <v>0.26</v>
      </c>
      <c r="H22" s="122">
        <v>0.43</v>
      </c>
      <c r="I22" s="122">
        <v>0.64</v>
      </c>
      <c r="J22" s="122">
        <v>0.78</v>
      </c>
      <c r="K22" s="122">
        <v>0.86</v>
      </c>
    </row>
    <row r="23" spans="2:11" x14ac:dyDescent="0.2">
      <c r="B23" s="65" t="s">
        <v>483</v>
      </c>
      <c r="C23" s="105" t="s">
        <v>487</v>
      </c>
      <c r="D23" s="119">
        <v>2461736</v>
      </c>
      <c r="E23" s="119">
        <v>5763103</v>
      </c>
      <c r="F23" s="155">
        <v>0.43</v>
      </c>
      <c r="G23" s="155">
        <v>0.18</v>
      </c>
      <c r="H23" s="155">
        <v>0.33</v>
      </c>
      <c r="I23" s="155">
        <v>0.44</v>
      </c>
      <c r="J23" s="155">
        <v>0.54</v>
      </c>
      <c r="K23" s="155">
        <v>0.64</v>
      </c>
    </row>
    <row r="24" spans="2:11" x14ac:dyDescent="0.2">
      <c r="B24" s="22"/>
      <c r="C24" s="98"/>
      <c r="D24" s="29"/>
      <c r="E24" s="29"/>
      <c r="F24" s="32"/>
      <c r="G24" s="32"/>
      <c r="H24" s="32"/>
      <c r="I24" s="32"/>
      <c r="J24" s="32"/>
      <c r="K24" s="32"/>
    </row>
    <row r="25" spans="2:11" x14ac:dyDescent="0.2">
      <c r="B25" s="423" t="s">
        <v>459</v>
      </c>
      <c r="C25" s="423"/>
      <c r="D25" s="423"/>
      <c r="E25" s="423"/>
      <c r="F25" s="423"/>
      <c r="G25" s="423"/>
      <c r="H25" s="423"/>
      <c r="I25" s="423"/>
      <c r="J25" s="423"/>
      <c r="K25" s="423"/>
    </row>
    <row r="26" spans="2:11" x14ac:dyDescent="0.2">
      <c r="B26" s="40"/>
    </row>
    <row r="27" spans="2:11" x14ac:dyDescent="0.2">
      <c r="B27" s="395" t="s">
        <v>148</v>
      </c>
      <c r="C27" s="396"/>
      <c r="D27" s="396"/>
      <c r="E27" s="396"/>
    </row>
    <row r="28" spans="2:11" x14ac:dyDescent="0.2">
      <c r="B28" s="396"/>
      <c r="C28" s="396"/>
      <c r="D28" s="396"/>
      <c r="E28" s="396"/>
    </row>
    <row r="29" spans="2:11" x14ac:dyDescent="0.2">
      <c r="B29" s="22"/>
      <c r="C29" s="29"/>
      <c r="D29" s="29"/>
      <c r="E29" s="29"/>
      <c r="F29" s="26"/>
      <c r="G29" s="26"/>
      <c r="H29" s="26"/>
      <c r="I29" s="26"/>
      <c r="J29" s="26"/>
      <c r="K29" s="26"/>
    </row>
    <row r="30" spans="2:11" ht="16.5" customHeight="1" x14ac:dyDescent="0.2">
      <c r="B30" s="416" t="s">
        <v>536</v>
      </c>
      <c r="C30" s="416"/>
      <c r="D30" s="416"/>
      <c r="E30" s="416"/>
      <c r="F30" s="416"/>
      <c r="G30" s="416"/>
      <c r="H30" s="416"/>
      <c r="I30" s="416"/>
      <c r="J30" s="416"/>
      <c r="K30" s="416"/>
    </row>
    <row r="31" spans="2:11" ht="46.5" customHeight="1" x14ac:dyDescent="0.2">
      <c r="B31" s="399" t="s">
        <v>473</v>
      </c>
      <c r="C31" s="399"/>
      <c r="D31" s="399"/>
      <c r="E31" s="399"/>
      <c r="F31" s="399"/>
      <c r="G31" s="399"/>
      <c r="H31" s="399"/>
      <c r="I31" s="399"/>
      <c r="J31" s="399"/>
      <c r="K31" s="399"/>
    </row>
    <row r="32" spans="2:11" ht="12" customHeight="1" x14ac:dyDescent="0.2">
      <c r="B32" s="397" t="s">
        <v>474</v>
      </c>
      <c r="C32" s="398"/>
      <c r="D32" s="398"/>
      <c r="E32" s="398"/>
      <c r="F32" s="398"/>
      <c r="G32" s="398"/>
      <c r="H32" s="245"/>
      <c r="I32" s="245"/>
      <c r="J32" s="245"/>
      <c r="K32" s="245"/>
    </row>
    <row r="33" spans="2:11" ht="18.75" customHeight="1" x14ac:dyDescent="0.2">
      <c r="B33" s="398"/>
      <c r="C33" s="398"/>
      <c r="D33" s="398"/>
      <c r="E33" s="398"/>
      <c r="F33" s="398"/>
      <c r="G33" s="398"/>
      <c r="H33" s="245"/>
      <c r="I33" s="245"/>
      <c r="J33" s="245"/>
      <c r="K33" s="245"/>
    </row>
    <row r="34" spans="2:11" ht="15" customHeight="1" x14ac:dyDescent="0.2">
      <c r="B34" s="395" t="s">
        <v>488</v>
      </c>
      <c r="C34" s="396"/>
      <c r="D34" s="396"/>
      <c r="E34" s="396"/>
      <c r="G34" s="244"/>
    </row>
    <row r="35" spans="2:11" ht="16.5" customHeight="1" x14ac:dyDescent="0.2">
      <c r="B35" s="396"/>
      <c r="C35" s="396"/>
      <c r="D35" s="396"/>
      <c r="E35" s="396"/>
      <c r="F35" s="244"/>
      <c r="G35" s="244"/>
    </row>
    <row r="37" spans="2:11" ht="27.75" customHeight="1" x14ac:dyDescent="0.2">
      <c r="B37" s="432" t="s">
        <v>475</v>
      </c>
      <c r="C37" s="432"/>
      <c r="D37" s="432"/>
      <c r="E37" s="432"/>
    </row>
    <row r="39" spans="2:11" x14ac:dyDescent="0.2">
      <c r="B39" s="12" t="s">
        <v>632</v>
      </c>
    </row>
  </sheetData>
  <mergeCells count="16">
    <mergeCell ref="B37:E37"/>
    <mergeCell ref="B14:F14"/>
    <mergeCell ref="G14:K14"/>
    <mergeCell ref="A1:K1"/>
    <mergeCell ref="B2:F2"/>
    <mergeCell ref="G2:K2"/>
    <mergeCell ref="B8:F8"/>
    <mergeCell ref="G8:K8"/>
    <mergeCell ref="B34:E35"/>
    <mergeCell ref="B20:F20"/>
    <mergeCell ref="G20:K20"/>
    <mergeCell ref="B25:K25"/>
    <mergeCell ref="B27:E28"/>
    <mergeCell ref="B32:G33"/>
    <mergeCell ref="B31:K31"/>
    <mergeCell ref="B30:K30"/>
  </mergeCells>
  <pageMargins left="0.25" right="0.25" top="0.75" bottom="0.75" header="0.3" footer="0.3"/>
  <pageSetup scale="8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opLeftCell="B16" zoomScaleNormal="100" workbookViewId="0">
      <selection activeCell="B45" sqref="B45"/>
    </sheetView>
  </sheetViews>
  <sheetFormatPr defaultRowHeight="12.75" x14ac:dyDescent="0.2"/>
  <cols>
    <col min="1" max="1" width="0" style="174" hidden="1" customWidth="1"/>
    <col min="2" max="2" width="25.28515625" style="174" customWidth="1"/>
    <col min="3" max="3" width="13.5703125" style="174" customWidth="1"/>
    <col min="4" max="4" width="9.42578125" style="174" bestFit="1" customWidth="1"/>
    <col min="5" max="5" width="10.140625" style="174" bestFit="1" customWidth="1"/>
    <col min="6" max="11" width="9.42578125" style="174" bestFit="1" customWidth="1"/>
    <col min="12" max="16384" width="9.140625" style="174"/>
  </cols>
  <sheetData>
    <row r="1" spans="1:11" ht="31.5" customHeight="1" x14ac:dyDescent="0.2">
      <c r="A1" s="436" t="s">
        <v>545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</row>
    <row r="2" spans="1:11" ht="13.5" thickBot="1" x14ac:dyDescent="0.25">
      <c r="B2" s="233"/>
      <c r="C2" s="233"/>
      <c r="D2" s="233"/>
      <c r="E2" s="233"/>
      <c r="F2" s="233"/>
      <c r="G2" s="234"/>
      <c r="H2" s="234"/>
      <c r="I2" s="234"/>
      <c r="J2" s="234"/>
      <c r="K2" s="234"/>
    </row>
    <row r="3" spans="1:11" x14ac:dyDescent="0.2">
      <c r="B3" s="402" t="s">
        <v>16</v>
      </c>
      <c r="C3" s="402"/>
      <c r="D3" s="402"/>
      <c r="E3" s="402"/>
      <c r="F3" s="402"/>
      <c r="G3" s="403" t="s">
        <v>17</v>
      </c>
      <c r="H3" s="403"/>
      <c r="I3" s="403"/>
      <c r="J3" s="403"/>
      <c r="K3" s="403"/>
    </row>
    <row r="4" spans="1:11" x14ac:dyDescent="0.2">
      <c r="B4"/>
      <c r="C4"/>
      <c r="D4"/>
      <c r="E4"/>
      <c r="F4"/>
      <c r="G4"/>
      <c r="H4"/>
      <c r="I4"/>
      <c r="J4"/>
      <c r="K4"/>
    </row>
    <row r="5" spans="1:11" ht="38.25" x14ac:dyDescent="0.2">
      <c r="B5" s="58" t="s">
        <v>541</v>
      </c>
      <c r="C5" s="59" t="s">
        <v>469</v>
      </c>
      <c r="D5" s="59" t="s">
        <v>20</v>
      </c>
      <c r="E5" s="59" t="s">
        <v>21</v>
      </c>
      <c r="F5" s="60" t="s">
        <v>22</v>
      </c>
      <c r="G5" s="60" t="s">
        <v>23</v>
      </c>
      <c r="H5" s="60" t="s">
        <v>24</v>
      </c>
      <c r="I5" s="60" t="s">
        <v>25</v>
      </c>
      <c r="J5" s="60" t="s">
        <v>26</v>
      </c>
      <c r="K5" s="60" t="s">
        <v>27</v>
      </c>
    </row>
    <row r="6" spans="1:11" x14ac:dyDescent="0.2">
      <c r="B6" s="22" t="s">
        <v>511</v>
      </c>
      <c r="C6" s="98" t="s">
        <v>510</v>
      </c>
      <c r="D6" s="140">
        <v>94</v>
      </c>
      <c r="E6" s="140">
        <v>222083</v>
      </c>
      <c r="F6" s="141">
        <v>0.4</v>
      </c>
      <c r="G6" s="141">
        <v>0</v>
      </c>
      <c r="H6" s="141">
        <v>0</v>
      </c>
      <c r="I6" s="141">
        <v>0</v>
      </c>
      <c r="J6" s="141">
        <v>0</v>
      </c>
      <c r="K6" s="141">
        <v>1.5</v>
      </c>
    </row>
    <row r="7" spans="1:11" x14ac:dyDescent="0.2">
      <c r="B7" s="65"/>
      <c r="C7" s="200"/>
      <c r="D7" s="66"/>
      <c r="E7" s="66"/>
      <c r="F7" s="67"/>
      <c r="G7" s="67"/>
      <c r="H7" s="67"/>
      <c r="I7" s="67"/>
      <c r="J7" s="67"/>
      <c r="K7" s="67"/>
    </row>
    <row r="8" spans="1:11" x14ac:dyDescent="0.2">
      <c r="B8" s="404" t="s">
        <v>470</v>
      </c>
      <c r="C8" s="404"/>
      <c r="D8" s="404"/>
      <c r="E8" s="404"/>
      <c r="F8" s="404"/>
      <c r="G8" s="405" t="s">
        <v>17</v>
      </c>
      <c r="H8" s="405"/>
      <c r="I8" s="405"/>
      <c r="J8" s="405"/>
      <c r="K8" s="405"/>
    </row>
    <row r="9" spans="1:11" ht="38.25" x14ac:dyDescent="0.2">
      <c r="B9" s="115" t="s">
        <v>541</v>
      </c>
      <c r="C9" s="61" t="s">
        <v>469</v>
      </c>
      <c r="D9" s="61" t="s">
        <v>21</v>
      </c>
      <c r="E9" s="61" t="s">
        <v>95</v>
      </c>
      <c r="F9" s="62" t="s">
        <v>22</v>
      </c>
      <c r="G9" s="62" t="s">
        <v>23</v>
      </c>
      <c r="H9" s="62" t="s">
        <v>24</v>
      </c>
      <c r="I9" s="62" t="s">
        <v>25</v>
      </c>
      <c r="J9" s="62" t="s">
        <v>26</v>
      </c>
      <c r="K9" s="62" t="s">
        <v>27</v>
      </c>
    </row>
    <row r="10" spans="1:11" x14ac:dyDescent="0.2">
      <c r="B10" s="22" t="s">
        <v>511</v>
      </c>
      <c r="C10" s="98" t="s">
        <v>512</v>
      </c>
      <c r="D10" s="140">
        <v>222083</v>
      </c>
      <c r="E10" s="140">
        <v>2476347</v>
      </c>
      <c r="F10" s="148">
        <v>0.09</v>
      </c>
      <c r="G10" s="148">
        <v>0.03</v>
      </c>
      <c r="H10" s="148">
        <v>0.06</v>
      </c>
      <c r="I10" s="148">
        <v>0.09</v>
      </c>
      <c r="J10" s="148">
        <v>0.12</v>
      </c>
      <c r="K10" s="148">
        <v>0.16</v>
      </c>
    </row>
    <row r="11" spans="1:11" x14ac:dyDescent="0.2">
      <c r="B11" s="233"/>
      <c r="C11" s="233"/>
      <c r="D11" s="233"/>
      <c r="E11" s="233"/>
      <c r="F11" s="233"/>
      <c r="G11" s="234"/>
      <c r="H11" s="234"/>
      <c r="I11" s="234"/>
      <c r="J11" s="234"/>
      <c r="K11" s="234"/>
    </row>
    <row r="12" spans="1:11" ht="13.5" thickBot="1" x14ac:dyDescent="0.25">
      <c r="B12" s="233"/>
      <c r="C12" s="233"/>
      <c r="D12" s="233"/>
      <c r="E12" s="233"/>
      <c r="F12" s="233"/>
      <c r="G12" s="234"/>
      <c r="H12" s="234"/>
      <c r="I12" s="234"/>
      <c r="J12" s="234"/>
      <c r="K12" s="234"/>
    </row>
    <row r="13" spans="1:11" ht="14.25" x14ac:dyDescent="0.2">
      <c r="B13" s="402" t="s">
        <v>471</v>
      </c>
      <c r="C13" s="402"/>
      <c r="D13" s="402"/>
      <c r="E13" s="402"/>
      <c r="F13" s="402"/>
      <c r="G13" s="437" t="s">
        <v>17</v>
      </c>
      <c r="H13" s="437"/>
      <c r="I13" s="437"/>
      <c r="J13" s="437"/>
      <c r="K13" s="437"/>
    </row>
    <row r="14" spans="1:11" x14ac:dyDescent="0.2">
      <c r="E14" s="175"/>
    </row>
    <row r="15" spans="1:11" ht="38.25" x14ac:dyDescent="0.2">
      <c r="B15" s="58" t="s">
        <v>541</v>
      </c>
      <c r="C15" s="59" t="s">
        <v>543</v>
      </c>
      <c r="D15" s="59" t="s">
        <v>101</v>
      </c>
      <c r="E15" s="59" t="s">
        <v>102</v>
      </c>
      <c r="F15" s="60" t="s">
        <v>22</v>
      </c>
      <c r="G15" s="60" t="s">
        <v>23</v>
      </c>
      <c r="H15" s="60" t="s">
        <v>24</v>
      </c>
      <c r="I15" s="60" t="s">
        <v>25</v>
      </c>
      <c r="J15" s="60" t="s">
        <v>26</v>
      </c>
      <c r="K15" s="60" t="s">
        <v>27</v>
      </c>
    </row>
    <row r="16" spans="1:11" x14ac:dyDescent="0.2">
      <c r="B16" s="176" t="s">
        <v>496</v>
      </c>
      <c r="C16" s="180" t="s">
        <v>497</v>
      </c>
      <c r="D16" s="180">
        <v>910</v>
      </c>
      <c r="E16" s="180">
        <v>352251</v>
      </c>
      <c r="F16" s="181">
        <v>2.6</v>
      </c>
      <c r="G16" s="181">
        <v>0</v>
      </c>
      <c r="H16" s="181">
        <v>0</v>
      </c>
      <c r="I16" s="181">
        <v>0</v>
      </c>
      <c r="J16" s="181">
        <v>4.3</v>
      </c>
      <c r="K16" s="181">
        <v>7.9</v>
      </c>
    </row>
    <row r="17" spans="2:11" x14ac:dyDescent="0.2">
      <c r="B17" s="176" t="s">
        <v>499</v>
      </c>
      <c r="C17" s="177"/>
      <c r="D17" s="177"/>
      <c r="E17" s="177"/>
      <c r="F17" s="178"/>
      <c r="G17" s="178"/>
      <c r="H17" s="178"/>
      <c r="I17" s="178"/>
      <c r="J17" s="178"/>
      <c r="K17" s="178"/>
    </row>
    <row r="18" spans="2:11" x14ac:dyDescent="0.2">
      <c r="B18" s="179" t="s">
        <v>537</v>
      </c>
      <c r="C18" s="180" t="s">
        <v>493</v>
      </c>
      <c r="D18" s="180">
        <v>106</v>
      </c>
      <c r="E18" s="180">
        <v>22356</v>
      </c>
      <c r="F18" s="181">
        <v>4.7</v>
      </c>
      <c r="G18" s="181">
        <v>0</v>
      </c>
      <c r="H18" s="181">
        <v>0</v>
      </c>
      <c r="I18" s="181">
        <v>1.5</v>
      </c>
      <c r="J18" s="181">
        <v>5.3</v>
      </c>
      <c r="K18" s="181">
        <v>10.199999999999999</v>
      </c>
    </row>
    <row r="19" spans="2:11" x14ac:dyDescent="0.2">
      <c r="B19" s="182" t="s">
        <v>538</v>
      </c>
      <c r="C19" s="180" t="s">
        <v>494</v>
      </c>
      <c r="D19" s="180">
        <v>200</v>
      </c>
      <c r="E19" s="180">
        <v>65415</v>
      </c>
      <c r="F19" s="181">
        <v>3.1</v>
      </c>
      <c r="G19" s="181">
        <v>0</v>
      </c>
      <c r="H19" s="181">
        <v>0</v>
      </c>
      <c r="I19" s="181">
        <v>2.1</v>
      </c>
      <c r="J19" s="181">
        <v>5.3</v>
      </c>
      <c r="K19" s="181">
        <v>8.8000000000000007</v>
      </c>
    </row>
    <row r="20" spans="2:11" x14ac:dyDescent="0.2">
      <c r="B20" s="182" t="s">
        <v>539</v>
      </c>
      <c r="C20" s="180" t="s">
        <v>495</v>
      </c>
      <c r="D20" s="180">
        <v>395</v>
      </c>
      <c r="E20" s="180">
        <v>189879</v>
      </c>
      <c r="F20" s="181">
        <v>2.1</v>
      </c>
      <c r="G20" s="181">
        <v>0</v>
      </c>
      <c r="H20" s="181">
        <v>0</v>
      </c>
      <c r="I20" s="181">
        <v>1.4</v>
      </c>
      <c r="J20" s="181">
        <v>2.9</v>
      </c>
      <c r="K20" s="181">
        <v>5.0999999999999996</v>
      </c>
    </row>
    <row r="21" spans="2:11" x14ac:dyDescent="0.2">
      <c r="B21" s="183"/>
      <c r="C21" s="184"/>
      <c r="D21" s="185"/>
      <c r="E21" s="185"/>
      <c r="F21" s="186"/>
      <c r="G21" s="186"/>
      <c r="H21" s="186"/>
      <c r="I21" s="186"/>
      <c r="J21" s="186"/>
      <c r="K21" s="186"/>
    </row>
    <row r="22" spans="2:11" x14ac:dyDescent="0.2">
      <c r="B22" s="435" t="s">
        <v>472</v>
      </c>
      <c r="C22" s="435"/>
      <c r="D22" s="435"/>
      <c r="E22" s="435"/>
      <c r="F22" s="435"/>
      <c r="G22" s="438" t="s">
        <v>17</v>
      </c>
      <c r="H22" s="438"/>
      <c r="I22" s="438"/>
      <c r="J22" s="438"/>
      <c r="K22" s="438"/>
    </row>
    <row r="23" spans="2:11" ht="38.25" x14ac:dyDescent="0.2">
      <c r="B23" s="69" t="s">
        <v>541</v>
      </c>
      <c r="C23" s="70" t="s">
        <v>543</v>
      </c>
      <c r="D23" s="61" t="s">
        <v>102</v>
      </c>
      <c r="E23" s="61" t="s">
        <v>104</v>
      </c>
      <c r="F23" s="62" t="s">
        <v>22</v>
      </c>
      <c r="G23" s="62" t="s">
        <v>23</v>
      </c>
      <c r="H23" s="62" t="s">
        <v>24</v>
      </c>
      <c r="I23" s="62" t="s">
        <v>25</v>
      </c>
      <c r="J23" s="62" t="s">
        <v>26</v>
      </c>
      <c r="K23" s="62" t="s">
        <v>27</v>
      </c>
    </row>
    <row r="24" spans="2:11" x14ac:dyDescent="0.2">
      <c r="B24" s="176" t="s">
        <v>496</v>
      </c>
      <c r="C24" s="188" t="s">
        <v>498</v>
      </c>
      <c r="D24" s="180">
        <v>352251</v>
      </c>
      <c r="E24" s="180">
        <v>4366249</v>
      </c>
      <c r="F24" s="189">
        <v>0.08</v>
      </c>
      <c r="G24" s="189">
        <v>0.03</v>
      </c>
      <c r="H24" s="189">
        <v>0.05</v>
      </c>
      <c r="I24" s="189">
        <v>0.08</v>
      </c>
      <c r="J24" s="189">
        <v>0.11</v>
      </c>
      <c r="K24" s="189">
        <v>0.14000000000000001</v>
      </c>
    </row>
    <row r="25" spans="2:11" x14ac:dyDescent="0.2">
      <c r="B25" s="176" t="s">
        <v>499</v>
      </c>
      <c r="C25" s="187"/>
      <c r="D25" s="177"/>
      <c r="E25" s="177"/>
      <c r="F25" s="178"/>
      <c r="G25" s="178"/>
      <c r="H25" s="178"/>
      <c r="I25" s="178"/>
      <c r="J25" s="178"/>
      <c r="K25" s="178"/>
    </row>
    <row r="26" spans="2:11" x14ac:dyDescent="0.2">
      <c r="B26" s="179" t="s">
        <v>537</v>
      </c>
      <c r="C26" s="188">
        <v>71</v>
      </c>
      <c r="D26" s="180">
        <v>22356</v>
      </c>
      <c r="E26" s="180">
        <v>313764</v>
      </c>
      <c r="F26" s="189">
        <v>7.0000000000000007E-2</v>
      </c>
      <c r="G26" s="189">
        <v>0.02</v>
      </c>
      <c r="H26" s="189">
        <v>0.03</v>
      </c>
      <c r="I26" s="189">
        <v>0.06</v>
      </c>
      <c r="J26" s="189">
        <v>0.08</v>
      </c>
      <c r="K26" s="189">
        <v>0.11</v>
      </c>
    </row>
    <row r="27" spans="2:11" x14ac:dyDescent="0.2">
      <c r="B27" s="182" t="s">
        <v>538</v>
      </c>
      <c r="C27" s="188">
        <v>95</v>
      </c>
      <c r="D27" s="180">
        <v>65415</v>
      </c>
      <c r="E27" s="180">
        <v>762912</v>
      </c>
      <c r="F27" s="189">
        <v>0.09</v>
      </c>
      <c r="G27" s="189">
        <v>0.04</v>
      </c>
      <c r="H27" s="189">
        <v>0.05</v>
      </c>
      <c r="I27" s="189">
        <v>7.0000000000000007E-2</v>
      </c>
      <c r="J27" s="189">
        <v>0.1</v>
      </c>
      <c r="K27" s="189">
        <v>0.12</v>
      </c>
    </row>
    <row r="28" spans="2:11" ht="13.5" thickBot="1" x14ac:dyDescent="0.25">
      <c r="B28" s="199" t="s">
        <v>539</v>
      </c>
      <c r="C28" s="190">
        <v>145</v>
      </c>
      <c r="D28" s="191">
        <v>189879</v>
      </c>
      <c r="E28" s="191">
        <v>2333441</v>
      </c>
      <c r="F28" s="192">
        <v>0.08</v>
      </c>
      <c r="G28" s="192">
        <v>0.04</v>
      </c>
      <c r="H28" s="192">
        <v>0.06</v>
      </c>
      <c r="I28" s="192">
        <v>7.0000000000000007E-2</v>
      </c>
      <c r="J28" s="192">
        <v>0.1</v>
      </c>
      <c r="K28" s="192">
        <v>0.13</v>
      </c>
    </row>
    <row r="29" spans="2:11" x14ac:dyDescent="0.2">
      <c r="B29" s="193"/>
      <c r="C29" s="194"/>
      <c r="D29" s="195"/>
      <c r="E29" s="195"/>
      <c r="F29" s="196"/>
      <c r="G29" s="196"/>
      <c r="H29" s="196"/>
      <c r="I29" s="196"/>
      <c r="J29" s="196"/>
      <c r="K29" s="196"/>
    </row>
    <row r="30" spans="2:11" x14ac:dyDescent="0.2">
      <c r="B30" s="439" t="s">
        <v>540</v>
      </c>
      <c r="C30" s="439"/>
      <c r="D30" s="439"/>
      <c r="E30" s="439"/>
      <c r="F30" s="439"/>
      <c r="G30" s="439"/>
      <c r="H30" s="439"/>
      <c r="I30" s="439"/>
      <c r="J30" s="439"/>
      <c r="K30" s="439"/>
    </row>
    <row r="31" spans="2:11" x14ac:dyDescent="0.2">
      <c r="B31" s="197"/>
    </row>
    <row r="32" spans="2:11" customFormat="1" x14ac:dyDescent="0.2">
      <c r="B32" s="395" t="s">
        <v>148</v>
      </c>
      <c r="C32" s="396"/>
      <c r="D32" s="396"/>
      <c r="E32" s="396"/>
    </row>
    <row r="33" spans="2:11" customFormat="1" x14ac:dyDescent="0.2">
      <c r="B33" s="396"/>
      <c r="C33" s="396"/>
      <c r="D33" s="396"/>
      <c r="E33" s="396"/>
    </row>
    <row r="34" spans="2:11" customFormat="1" x14ac:dyDescent="0.2">
      <c r="B34" s="22"/>
      <c r="C34" s="29"/>
      <c r="D34" s="29"/>
      <c r="E34" s="29"/>
      <c r="F34" s="26"/>
      <c r="G34" s="26"/>
      <c r="H34" s="26"/>
      <c r="I34" s="26"/>
      <c r="J34" s="26"/>
      <c r="K34" s="26"/>
    </row>
    <row r="35" spans="2:11" customFormat="1" ht="33.75" customHeight="1" x14ac:dyDescent="0.2">
      <c r="B35" s="415" t="s">
        <v>542</v>
      </c>
      <c r="C35" s="415"/>
      <c r="D35" s="415"/>
      <c r="E35" s="415"/>
      <c r="F35" s="415"/>
      <c r="G35" s="415"/>
      <c r="H35" s="415"/>
      <c r="I35" s="415"/>
      <c r="J35" s="415"/>
      <c r="K35" s="415"/>
    </row>
    <row r="36" spans="2:11" customFormat="1" ht="46.5" customHeight="1" x14ac:dyDescent="0.2">
      <c r="B36" s="399" t="s">
        <v>473</v>
      </c>
      <c r="C36" s="399"/>
      <c r="D36" s="399"/>
      <c r="E36" s="399"/>
      <c r="F36" s="399"/>
      <c r="G36" s="399"/>
      <c r="H36" s="399"/>
      <c r="I36" s="399"/>
      <c r="J36" s="399"/>
      <c r="K36" s="399"/>
    </row>
    <row r="37" spans="2:11" customFormat="1" ht="12" customHeight="1" x14ac:dyDescent="0.2">
      <c r="B37" s="397" t="s">
        <v>474</v>
      </c>
      <c r="C37" s="398"/>
      <c r="D37" s="398"/>
      <c r="E37" s="398"/>
      <c r="F37" s="398"/>
      <c r="G37" s="398"/>
      <c r="H37" s="245"/>
      <c r="I37" s="245"/>
      <c r="J37" s="245"/>
      <c r="K37" s="245"/>
    </row>
    <row r="38" spans="2:11" customFormat="1" ht="18.75" customHeight="1" x14ac:dyDescent="0.2">
      <c r="B38" s="398"/>
      <c r="C38" s="398"/>
      <c r="D38" s="398"/>
      <c r="E38" s="398"/>
      <c r="F38" s="398"/>
      <c r="G38" s="398"/>
      <c r="H38" s="245"/>
      <c r="I38" s="245"/>
      <c r="J38" s="245"/>
      <c r="K38" s="245"/>
    </row>
    <row r="39" spans="2:11" customFormat="1" ht="15" customHeight="1" x14ac:dyDescent="0.2">
      <c r="B39" s="395" t="s">
        <v>488</v>
      </c>
      <c r="C39" s="396"/>
      <c r="D39" s="396"/>
      <c r="E39" s="396"/>
      <c r="G39" s="244"/>
    </row>
    <row r="40" spans="2:11" customFormat="1" ht="16.5" customHeight="1" x14ac:dyDescent="0.2">
      <c r="B40" s="396"/>
      <c r="C40" s="396"/>
      <c r="D40" s="396"/>
      <c r="E40" s="396"/>
      <c r="F40" s="244"/>
      <c r="G40" s="244"/>
    </row>
    <row r="41" spans="2:11" customFormat="1" x14ac:dyDescent="0.2"/>
    <row r="42" spans="2:11" customFormat="1" ht="27.75" customHeight="1" x14ac:dyDescent="0.2">
      <c r="B42" s="432" t="s">
        <v>475</v>
      </c>
      <c r="C42" s="432"/>
      <c r="D42" s="432"/>
      <c r="E42" s="432"/>
    </row>
    <row r="43" spans="2:11" x14ac:dyDescent="0.2">
      <c r="B43" s="193"/>
      <c r="C43" s="195"/>
      <c r="D43" s="195"/>
      <c r="E43" s="195"/>
      <c r="F43" s="198"/>
      <c r="G43" s="198"/>
      <c r="H43" s="198"/>
      <c r="I43" s="198"/>
      <c r="J43" s="198"/>
      <c r="K43" s="198"/>
    </row>
    <row r="45" spans="2:11" x14ac:dyDescent="0.2">
      <c r="B45" s="12" t="s">
        <v>632</v>
      </c>
    </row>
  </sheetData>
  <mergeCells count="16">
    <mergeCell ref="B39:E40"/>
    <mergeCell ref="B42:E42"/>
    <mergeCell ref="B35:K35"/>
    <mergeCell ref="A1:K1"/>
    <mergeCell ref="B13:F13"/>
    <mergeCell ref="G13:K13"/>
    <mergeCell ref="B22:F22"/>
    <mergeCell ref="G22:K22"/>
    <mergeCell ref="B3:F3"/>
    <mergeCell ref="G3:K3"/>
    <mergeCell ref="B8:F8"/>
    <mergeCell ref="G8:K8"/>
    <mergeCell ref="B30:K30"/>
    <mergeCell ref="B32:E33"/>
    <mergeCell ref="B36:K36"/>
    <mergeCell ref="B37:G38"/>
  </mergeCells>
  <pageMargins left="0.25" right="0.25" top="0.75" bottom="0.75" header="0.3" footer="0.3"/>
  <pageSetup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opLeftCell="B19" zoomScaleNormal="100" workbookViewId="0">
      <selection activeCell="B41" sqref="B41"/>
    </sheetView>
  </sheetViews>
  <sheetFormatPr defaultRowHeight="12.75" x14ac:dyDescent="0.2"/>
  <cols>
    <col min="1" max="1" width="0" hidden="1" customWidth="1"/>
    <col min="2" max="2" width="29.7109375" customWidth="1"/>
    <col min="3" max="3" width="13.5703125" customWidth="1"/>
    <col min="4" max="4" width="9.42578125" bestFit="1" customWidth="1"/>
    <col min="5" max="5" width="10.140625" bestFit="1" customWidth="1"/>
    <col min="6" max="11" width="9.42578125" bestFit="1" customWidth="1"/>
  </cols>
  <sheetData>
    <row r="1" spans="1:11" ht="30.75" customHeight="1" thickBot="1" x14ac:dyDescent="0.25">
      <c r="A1" s="401" t="s">
        <v>339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</row>
    <row r="2" spans="1:11" x14ac:dyDescent="0.2">
      <c r="B2" s="402" t="s">
        <v>16</v>
      </c>
      <c r="C2" s="402"/>
      <c r="D2" s="402"/>
      <c r="E2" s="402"/>
      <c r="F2" s="402"/>
      <c r="G2" s="403" t="s">
        <v>17</v>
      </c>
      <c r="H2" s="403"/>
      <c r="I2" s="403"/>
      <c r="J2" s="403"/>
      <c r="K2" s="403"/>
    </row>
    <row r="4" spans="1:11" ht="38.25" x14ac:dyDescent="0.2">
      <c r="B4" s="58" t="s">
        <v>340</v>
      </c>
      <c r="C4" s="59" t="s">
        <v>190</v>
      </c>
      <c r="D4" s="59" t="s">
        <v>20</v>
      </c>
      <c r="E4" s="59" t="s">
        <v>21</v>
      </c>
      <c r="F4" s="60" t="s">
        <v>22</v>
      </c>
      <c r="G4" s="60" t="s">
        <v>23</v>
      </c>
      <c r="H4" s="60" t="s">
        <v>24</v>
      </c>
      <c r="I4" s="60" t="s">
        <v>25</v>
      </c>
      <c r="J4" s="60" t="s">
        <v>26</v>
      </c>
      <c r="K4" s="60" t="s">
        <v>27</v>
      </c>
    </row>
    <row r="5" spans="1:11" ht="14.25" x14ac:dyDescent="0.2">
      <c r="B5" s="22" t="s">
        <v>213</v>
      </c>
      <c r="C5" s="98" t="s">
        <v>317</v>
      </c>
      <c r="D5" s="140">
        <v>6</v>
      </c>
      <c r="E5" s="140">
        <v>12628</v>
      </c>
      <c r="F5" s="141">
        <v>0.5</v>
      </c>
      <c r="G5" s="141">
        <v>0</v>
      </c>
      <c r="H5" s="141">
        <v>0</v>
      </c>
      <c r="I5" s="141">
        <v>0</v>
      </c>
      <c r="J5" s="141">
        <v>0</v>
      </c>
      <c r="K5" s="141">
        <v>0</v>
      </c>
    </row>
    <row r="6" spans="1:11" ht="14.25" x14ac:dyDescent="0.2">
      <c r="B6" s="22" t="s">
        <v>214</v>
      </c>
      <c r="C6" s="98" t="s">
        <v>318</v>
      </c>
      <c r="D6" s="140">
        <v>15</v>
      </c>
      <c r="E6" s="140">
        <v>38864</v>
      </c>
      <c r="F6" s="141">
        <v>0.4</v>
      </c>
      <c r="G6" s="141">
        <v>0</v>
      </c>
      <c r="H6" s="141">
        <v>0</v>
      </c>
      <c r="I6" s="141">
        <v>0</v>
      </c>
      <c r="J6" s="141">
        <v>0</v>
      </c>
      <c r="K6" s="141">
        <v>0</v>
      </c>
    </row>
    <row r="7" spans="1:11" x14ac:dyDescent="0.2">
      <c r="B7" s="65"/>
      <c r="C7" s="124"/>
      <c r="D7" s="66"/>
      <c r="E7" s="66"/>
      <c r="F7" s="67"/>
      <c r="G7" s="67"/>
      <c r="H7" s="67"/>
      <c r="I7" s="67"/>
      <c r="J7" s="67"/>
      <c r="K7" s="67"/>
    </row>
    <row r="8" spans="1:11" x14ac:dyDescent="0.2">
      <c r="B8" s="404" t="s">
        <v>460</v>
      </c>
      <c r="C8" s="404"/>
      <c r="D8" s="404"/>
      <c r="E8" s="404"/>
      <c r="F8" s="404"/>
      <c r="G8" s="405" t="s">
        <v>17</v>
      </c>
      <c r="H8" s="405"/>
      <c r="I8" s="405"/>
      <c r="J8" s="405"/>
      <c r="K8" s="405"/>
    </row>
    <row r="9" spans="1:11" ht="38.25" x14ac:dyDescent="0.2">
      <c r="B9" s="115" t="s">
        <v>340</v>
      </c>
      <c r="C9" s="61" t="s">
        <v>190</v>
      </c>
      <c r="D9" s="61" t="s">
        <v>21</v>
      </c>
      <c r="E9" s="61" t="s">
        <v>95</v>
      </c>
      <c r="F9" s="62" t="s">
        <v>22</v>
      </c>
      <c r="G9" s="62" t="s">
        <v>23</v>
      </c>
      <c r="H9" s="62" t="s">
        <v>24</v>
      </c>
      <c r="I9" s="62" t="s">
        <v>25</v>
      </c>
      <c r="J9" s="62" t="s">
        <v>26</v>
      </c>
      <c r="K9" s="62" t="s">
        <v>27</v>
      </c>
    </row>
    <row r="10" spans="1:11" ht="14.25" x14ac:dyDescent="0.2">
      <c r="B10" s="22" t="s">
        <v>213</v>
      </c>
      <c r="C10" s="98" t="s">
        <v>336</v>
      </c>
      <c r="D10" s="140">
        <v>12628</v>
      </c>
      <c r="E10" s="140">
        <v>87704</v>
      </c>
      <c r="F10" s="148">
        <v>0.14000000000000001</v>
      </c>
      <c r="G10" s="148">
        <v>0.05</v>
      </c>
      <c r="H10" s="148">
        <v>0.08</v>
      </c>
      <c r="I10" s="148">
        <v>0.15</v>
      </c>
      <c r="J10" s="148">
        <v>0.23</v>
      </c>
      <c r="K10" s="148">
        <v>0.33</v>
      </c>
    </row>
    <row r="11" spans="1:11" ht="14.25" x14ac:dyDescent="0.2">
      <c r="B11" s="22" t="s">
        <v>214</v>
      </c>
      <c r="C11" s="98" t="s">
        <v>337</v>
      </c>
      <c r="D11" s="140">
        <v>38864</v>
      </c>
      <c r="E11" s="140">
        <v>455371</v>
      </c>
      <c r="F11" s="148">
        <v>0.09</v>
      </c>
      <c r="G11" s="148">
        <v>0.02</v>
      </c>
      <c r="H11" s="148">
        <v>0.04</v>
      </c>
      <c r="I11" s="148">
        <v>7.0000000000000007E-2</v>
      </c>
      <c r="J11" s="148">
        <v>0.11</v>
      </c>
      <c r="K11" s="148">
        <v>0.17</v>
      </c>
    </row>
    <row r="12" spans="1:11" x14ac:dyDescent="0.2">
      <c r="B12" s="22"/>
      <c r="C12" s="98"/>
      <c r="D12" s="29"/>
      <c r="E12" s="29"/>
      <c r="F12" s="32"/>
      <c r="G12" s="32"/>
      <c r="H12" s="32"/>
      <c r="I12" s="32"/>
      <c r="J12" s="32"/>
      <c r="K12" s="32"/>
    </row>
    <row r="13" spans="1:11" ht="13.5" thickBot="1" x14ac:dyDescent="0.25">
      <c r="B13" s="112"/>
      <c r="C13" s="113"/>
      <c r="D13" s="114"/>
      <c r="E13" s="114"/>
      <c r="F13" s="116"/>
      <c r="G13" s="116"/>
      <c r="H13" s="116"/>
      <c r="I13" s="116"/>
      <c r="J13" s="116"/>
      <c r="K13" s="116"/>
    </row>
    <row r="14" spans="1:11" ht="14.25" x14ac:dyDescent="0.2">
      <c r="B14" s="433" t="s">
        <v>478</v>
      </c>
      <c r="C14" s="433"/>
      <c r="D14" s="433"/>
      <c r="E14" s="433"/>
      <c r="F14" s="433"/>
      <c r="G14" s="405" t="s">
        <v>17</v>
      </c>
      <c r="H14" s="405"/>
      <c r="I14" s="405"/>
      <c r="J14" s="405"/>
      <c r="K14" s="405"/>
    </row>
    <row r="15" spans="1:11" x14ac:dyDescent="0.2">
      <c r="E15" s="111"/>
    </row>
    <row r="16" spans="1:11" ht="38.25" x14ac:dyDescent="0.2">
      <c r="B16" s="58" t="s">
        <v>340</v>
      </c>
      <c r="C16" s="59" t="s">
        <v>190</v>
      </c>
      <c r="D16" s="59" t="s">
        <v>101</v>
      </c>
      <c r="E16" s="59" t="s">
        <v>102</v>
      </c>
      <c r="F16" s="60" t="s">
        <v>22</v>
      </c>
      <c r="G16" s="60" t="s">
        <v>23</v>
      </c>
      <c r="H16" s="60" t="s">
        <v>24</v>
      </c>
      <c r="I16" s="60" t="s">
        <v>25</v>
      </c>
      <c r="J16" s="60" t="s">
        <v>26</v>
      </c>
      <c r="K16" s="60" t="s">
        <v>27</v>
      </c>
    </row>
    <row r="17" spans="1:11" ht="14.25" x14ac:dyDescent="0.2">
      <c r="B17" s="22" t="s">
        <v>213</v>
      </c>
      <c r="C17" s="98" t="s">
        <v>438</v>
      </c>
      <c r="D17" s="117">
        <v>22</v>
      </c>
      <c r="E17" s="117">
        <v>29797</v>
      </c>
      <c r="F17" s="118">
        <v>0.7</v>
      </c>
      <c r="G17" s="118">
        <v>0</v>
      </c>
      <c r="H17" s="118">
        <v>0</v>
      </c>
      <c r="I17" s="118">
        <v>0</v>
      </c>
      <c r="J17" s="118">
        <v>0</v>
      </c>
      <c r="K17" s="118">
        <v>3.4</v>
      </c>
    </row>
    <row r="18" spans="1:11" ht="14.25" x14ac:dyDescent="0.2">
      <c r="B18" s="22" t="s">
        <v>214</v>
      </c>
      <c r="C18" s="124" t="s">
        <v>439</v>
      </c>
      <c r="D18" s="119">
        <v>114</v>
      </c>
      <c r="E18" s="119">
        <v>98703</v>
      </c>
      <c r="F18" s="120">
        <v>1.2</v>
      </c>
      <c r="G18" s="120">
        <v>0</v>
      </c>
      <c r="H18" s="120">
        <v>0</v>
      </c>
      <c r="I18" s="120">
        <v>0</v>
      </c>
      <c r="J18" s="120">
        <v>1.1000000000000001</v>
      </c>
      <c r="K18" s="120">
        <v>4</v>
      </c>
    </row>
    <row r="19" spans="1:11" x14ac:dyDescent="0.2">
      <c r="B19" s="435" t="s">
        <v>479</v>
      </c>
      <c r="C19" s="435"/>
      <c r="D19" s="435"/>
      <c r="E19" s="435"/>
      <c r="F19" s="435"/>
      <c r="G19" s="405" t="s">
        <v>17</v>
      </c>
      <c r="H19" s="405"/>
      <c r="I19" s="405"/>
      <c r="J19" s="405"/>
      <c r="K19" s="405"/>
    </row>
    <row r="20" spans="1:11" ht="38.25" x14ac:dyDescent="0.2">
      <c r="B20" s="69" t="s">
        <v>341</v>
      </c>
      <c r="C20" s="70" t="s">
        <v>477</v>
      </c>
      <c r="D20" s="61" t="s">
        <v>102</v>
      </c>
      <c r="E20" s="61" t="s">
        <v>104</v>
      </c>
      <c r="F20" s="62" t="s">
        <v>22</v>
      </c>
      <c r="G20" s="62" t="s">
        <v>23</v>
      </c>
      <c r="H20" s="62" t="s">
        <v>24</v>
      </c>
      <c r="I20" s="62" t="s">
        <v>25</v>
      </c>
      <c r="J20" s="62" t="s">
        <v>26</v>
      </c>
      <c r="K20" s="62" t="s">
        <v>27</v>
      </c>
    </row>
    <row r="21" spans="1:11" ht="14.25" x14ac:dyDescent="0.2">
      <c r="B21" s="22" t="s">
        <v>213</v>
      </c>
      <c r="C21" s="103" t="s">
        <v>440</v>
      </c>
      <c r="D21" s="23">
        <v>29797</v>
      </c>
      <c r="E21" s="23">
        <v>98925</v>
      </c>
      <c r="F21" s="31">
        <v>0.3</v>
      </c>
      <c r="G21" s="31">
        <v>0.17</v>
      </c>
      <c r="H21" s="31">
        <v>0.27</v>
      </c>
      <c r="I21" s="31">
        <v>0.36</v>
      </c>
      <c r="J21" s="31">
        <v>0.51</v>
      </c>
      <c r="K21" s="31">
        <v>0.61</v>
      </c>
    </row>
    <row r="22" spans="1:11" ht="14.25" x14ac:dyDescent="0.2">
      <c r="B22" s="65" t="s">
        <v>214</v>
      </c>
      <c r="C22" s="105" t="s">
        <v>441</v>
      </c>
      <c r="D22" s="66">
        <v>98703</v>
      </c>
      <c r="E22" s="66">
        <v>669924</v>
      </c>
      <c r="F22" s="68">
        <v>0.15</v>
      </c>
      <c r="G22" s="68">
        <v>7.0000000000000007E-2</v>
      </c>
      <c r="H22" s="68">
        <v>0.1</v>
      </c>
      <c r="I22" s="68">
        <v>0.14000000000000001</v>
      </c>
      <c r="J22" s="68">
        <v>0.19</v>
      </c>
      <c r="K22" s="68">
        <v>0.26</v>
      </c>
    </row>
    <row r="23" spans="1:11" x14ac:dyDescent="0.2">
      <c r="B23" s="22"/>
      <c r="C23" s="98"/>
      <c r="D23" s="29"/>
      <c r="E23" s="29"/>
      <c r="F23" s="32"/>
      <c r="G23" s="32"/>
      <c r="H23" s="32"/>
      <c r="I23" s="32"/>
      <c r="J23" s="32"/>
      <c r="K23" s="32"/>
    </row>
    <row r="24" spans="1:11" x14ac:dyDescent="0.2">
      <c r="B24" s="423" t="s">
        <v>459</v>
      </c>
      <c r="C24" s="423"/>
      <c r="D24" s="423"/>
      <c r="E24" s="423"/>
      <c r="F24" s="423"/>
      <c r="G24" s="423"/>
      <c r="H24" s="423"/>
      <c r="I24" s="423"/>
      <c r="J24" s="423"/>
      <c r="K24" s="423"/>
    </row>
    <row r="25" spans="1:11" x14ac:dyDescent="0.2">
      <c r="B25" s="40"/>
    </row>
    <row r="26" spans="1:11" x14ac:dyDescent="0.2">
      <c r="B26" s="395" t="s">
        <v>148</v>
      </c>
      <c r="C26" s="396"/>
      <c r="D26" s="396"/>
      <c r="E26" s="396"/>
    </row>
    <row r="27" spans="1:11" x14ac:dyDescent="0.2">
      <c r="B27" s="396"/>
      <c r="C27" s="396"/>
      <c r="D27" s="396"/>
      <c r="E27" s="396"/>
    </row>
    <row r="28" spans="1:11" x14ac:dyDescent="0.2">
      <c r="B28" s="22"/>
      <c r="C28" s="29"/>
      <c r="D28" s="29"/>
      <c r="E28" s="29"/>
      <c r="F28" s="26"/>
      <c r="G28" s="26"/>
      <c r="H28" s="26"/>
      <c r="I28" s="26"/>
      <c r="J28" s="26"/>
      <c r="K28" s="26"/>
    </row>
    <row r="29" spans="1:11" ht="46.5" customHeight="1" x14ac:dyDescent="0.2">
      <c r="B29" s="399" t="s">
        <v>191</v>
      </c>
      <c r="C29" s="399"/>
      <c r="D29" s="399"/>
      <c r="E29" s="399"/>
      <c r="F29" s="399"/>
      <c r="G29" s="399"/>
      <c r="H29" s="399"/>
      <c r="I29" s="399"/>
      <c r="J29" s="399"/>
      <c r="K29" s="399"/>
    </row>
    <row r="30" spans="1:11" ht="15" customHeight="1" x14ac:dyDescent="0.2">
      <c r="B30" s="246" t="s">
        <v>544</v>
      </c>
      <c r="C30" s="246"/>
      <c r="D30" s="246"/>
      <c r="E30" s="246"/>
      <c r="F30" s="246"/>
      <c r="G30" s="246"/>
      <c r="H30" s="246"/>
      <c r="I30" s="246"/>
      <c r="J30" s="246"/>
      <c r="K30" s="246"/>
    </row>
    <row r="31" spans="1:11" ht="14.25" x14ac:dyDescent="0.2">
      <c r="B31" s="246" t="s">
        <v>480</v>
      </c>
      <c r="C31" s="246"/>
      <c r="D31" s="246"/>
      <c r="E31" s="246"/>
      <c r="F31" s="246"/>
      <c r="G31" s="246"/>
      <c r="H31" s="246"/>
      <c r="I31" s="246"/>
      <c r="J31" s="246"/>
      <c r="K31" s="246"/>
    </row>
    <row r="32" spans="1:11" ht="18" customHeight="1" x14ac:dyDescent="0.2">
      <c r="A32" s="397" t="s">
        <v>461</v>
      </c>
      <c r="B32" s="398"/>
      <c r="C32" s="398"/>
      <c r="D32" s="398"/>
      <c r="E32" s="398"/>
      <c r="F32" s="398"/>
      <c r="G32" s="246"/>
      <c r="H32" s="246"/>
      <c r="I32" s="246"/>
      <c r="J32" s="246"/>
      <c r="K32" s="246"/>
    </row>
    <row r="33" spans="1:11" x14ac:dyDescent="0.2">
      <c r="A33" s="398"/>
      <c r="B33" s="398"/>
      <c r="C33" s="398"/>
      <c r="D33" s="398"/>
      <c r="E33" s="398"/>
      <c r="F33" s="398"/>
    </row>
    <row r="34" spans="1:11" x14ac:dyDescent="0.2">
      <c r="G34" s="244"/>
      <c r="H34" s="244"/>
      <c r="I34" s="244"/>
      <c r="J34" s="244"/>
      <c r="K34" s="244"/>
    </row>
    <row r="35" spans="1:11" ht="16.5" customHeight="1" x14ac:dyDescent="0.2">
      <c r="B35" s="395" t="s">
        <v>482</v>
      </c>
      <c r="C35" s="396"/>
      <c r="D35" s="396"/>
      <c r="E35" s="396"/>
    </row>
    <row r="36" spans="1:11" x14ac:dyDescent="0.2">
      <c r="B36" s="396"/>
      <c r="C36" s="396"/>
      <c r="D36" s="396"/>
      <c r="E36" s="396"/>
      <c r="F36" s="244"/>
    </row>
    <row r="38" spans="1:11" ht="33" customHeight="1" x14ac:dyDescent="0.2">
      <c r="B38" s="243" t="s">
        <v>481</v>
      </c>
    </row>
    <row r="41" spans="1:11" x14ac:dyDescent="0.2">
      <c r="B41" s="12" t="s">
        <v>632</v>
      </c>
    </row>
  </sheetData>
  <mergeCells count="14">
    <mergeCell ref="B29:K29"/>
    <mergeCell ref="B35:E36"/>
    <mergeCell ref="B19:F19"/>
    <mergeCell ref="G19:K19"/>
    <mergeCell ref="B26:E27"/>
    <mergeCell ref="A32:F33"/>
    <mergeCell ref="B24:K24"/>
    <mergeCell ref="B14:F14"/>
    <mergeCell ref="G14:K14"/>
    <mergeCell ref="A1:K1"/>
    <mergeCell ref="B2:F2"/>
    <mergeCell ref="G2:K2"/>
    <mergeCell ref="B8:F8"/>
    <mergeCell ref="G8:K8"/>
  </mergeCells>
  <pageMargins left="0.7" right="0.7" top="0.75" bottom="0.75" header="0.3" footer="0.3"/>
  <pageSetup scale="7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workbookViewId="0">
      <selection activeCell="A25" sqref="A25"/>
    </sheetView>
  </sheetViews>
  <sheetFormatPr defaultRowHeight="12.75" x14ac:dyDescent="0.2"/>
  <cols>
    <col min="1" max="1" width="36.7109375" bestFit="1" customWidth="1"/>
    <col min="2" max="6" width="8.7109375" customWidth="1"/>
  </cols>
  <sheetData>
    <row r="1" spans="1:6" ht="30.75" customHeight="1" x14ac:dyDescent="0.2">
      <c r="A1" s="441" t="s">
        <v>500</v>
      </c>
      <c r="B1" s="442"/>
      <c r="C1" s="442"/>
      <c r="D1" s="442"/>
      <c r="E1" s="442"/>
      <c r="F1" s="442"/>
    </row>
    <row r="2" spans="1:6" x14ac:dyDescent="0.2">
      <c r="A2" s="73"/>
      <c r="B2" s="443" t="s">
        <v>154</v>
      </c>
      <c r="C2" s="443"/>
      <c r="D2" s="443"/>
      <c r="E2" s="443"/>
      <c r="F2" s="57"/>
    </row>
    <row r="3" spans="1:6" ht="25.5" customHeight="1" thickBot="1" x14ac:dyDescent="0.25">
      <c r="A3" s="205" t="s">
        <v>19</v>
      </c>
      <c r="B3" s="444" t="s">
        <v>163</v>
      </c>
      <c r="C3" s="444"/>
      <c r="D3" s="444" t="s">
        <v>164</v>
      </c>
      <c r="E3" s="444"/>
      <c r="F3" s="206" t="s">
        <v>12</v>
      </c>
    </row>
    <row r="4" spans="1:6" x14ac:dyDescent="0.2">
      <c r="A4" s="204" t="s">
        <v>169</v>
      </c>
      <c r="B4" s="216">
        <f>SUM(B5:B11)</f>
        <v>15540</v>
      </c>
      <c r="C4" s="217">
        <f>B4/F4</f>
        <v>0.82602455748684422</v>
      </c>
      <c r="D4" s="216">
        <f>SUM(D5:D11)</f>
        <v>3273</v>
      </c>
      <c r="E4" s="217">
        <f>D4/F4</f>
        <v>0.1739754425131558</v>
      </c>
      <c r="F4" s="216">
        <f>SUM(F5:F11)</f>
        <v>18813</v>
      </c>
    </row>
    <row r="5" spans="1:6" x14ac:dyDescent="0.2">
      <c r="A5" s="203" t="s">
        <v>28</v>
      </c>
      <c r="B5" s="172">
        <v>7645</v>
      </c>
      <c r="C5" s="173">
        <f>B5/F5</f>
        <v>0.83918770581778268</v>
      </c>
      <c r="D5" s="172">
        <v>1465</v>
      </c>
      <c r="E5" s="173">
        <f>D5/F5</f>
        <v>0.16081229418221735</v>
      </c>
      <c r="F5" s="172">
        <f>SUM(B5,D5)</f>
        <v>9110</v>
      </c>
    </row>
    <row r="6" spans="1:6" x14ac:dyDescent="0.2">
      <c r="A6" s="203" t="s">
        <v>139</v>
      </c>
      <c r="B6" s="172">
        <v>630</v>
      </c>
      <c r="C6" s="173">
        <f t="shared" ref="C6:C15" si="0">B6/F6</f>
        <v>0.85948158253751705</v>
      </c>
      <c r="D6" s="172">
        <v>103</v>
      </c>
      <c r="E6" s="173">
        <f t="shared" ref="E6:E15" si="1">D6/F6</f>
        <v>0.14051841746248295</v>
      </c>
      <c r="F6" s="172">
        <f t="shared" ref="F6:F15" si="2">SUM(B6,D6)</f>
        <v>733</v>
      </c>
    </row>
    <row r="7" spans="1:6" x14ac:dyDescent="0.2">
      <c r="A7" s="203" t="s">
        <v>579</v>
      </c>
      <c r="B7" s="172">
        <v>92</v>
      </c>
      <c r="C7" s="173">
        <f t="shared" si="0"/>
        <v>0.85185185185185186</v>
      </c>
      <c r="D7" s="172">
        <v>16</v>
      </c>
      <c r="E7" s="173">
        <f t="shared" si="1"/>
        <v>0.14814814814814814</v>
      </c>
      <c r="F7" s="172">
        <v>108</v>
      </c>
    </row>
    <row r="8" spans="1:6" x14ac:dyDescent="0.2">
      <c r="A8" s="203" t="s">
        <v>489</v>
      </c>
      <c r="B8" s="172">
        <v>3569</v>
      </c>
      <c r="C8" s="173">
        <f t="shared" si="0"/>
        <v>0.85875842155919158</v>
      </c>
      <c r="D8" s="172">
        <v>587</v>
      </c>
      <c r="E8" s="173">
        <f t="shared" si="1"/>
        <v>0.14124157844080848</v>
      </c>
      <c r="F8" s="172">
        <f t="shared" si="2"/>
        <v>4156</v>
      </c>
    </row>
    <row r="9" spans="1:6" x14ac:dyDescent="0.2">
      <c r="A9" s="203" t="s">
        <v>490</v>
      </c>
      <c r="B9" s="172">
        <v>38</v>
      </c>
      <c r="C9" s="173">
        <f t="shared" si="0"/>
        <v>0.86363636363636365</v>
      </c>
      <c r="D9" s="172">
        <v>6</v>
      </c>
      <c r="E9" s="173">
        <f t="shared" si="1"/>
        <v>0.13636363636363635</v>
      </c>
      <c r="F9" s="172">
        <f t="shared" si="2"/>
        <v>44</v>
      </c>
    </row>
    <row r="10" spans="1:6" x14ac:dyDescent="0.2">
      <c r="A10" s="203" t="s">
        <v>491</v>
      </c>
      <c r="B10" s="172">
        <v>1237</v>
      </c>
      <c r="C10" s="173">
        <f t="shared" si="0"/>
        <v>0.75197568389057756</v>
      </c>
      <c r="D10" s="172">
        <v>408</v>
      </c>
      <c r="E10" s="173">
        <f t="shared" si="1"/>
        <v>0.24802431610942249</v>
      </c>
      <c r="F10" s="172">
        <f t="shared" si="2"/>
        <v>1645</v>
      </c>
    </row>
    <row r="11" spans="1:6" x14ac:dyDescent="0.2">
      <c r="A11" s="262" t="s">
        <v>546</v>
      </c>
      <c r="B11" s="263">
        <v>2329</v>
      </c>
      <c r="C11" s="264">
        <f t="shared" si="0"/>
        <v>0.77195889956910835</v>
      </c>
      <c r="D11" s="263">
        <v>688</v>
      </c>
      <c r="E11" s="264">
        <f t="shared" si="1"/>
        <v>0.22804110043089162</v>
      </c>
      <c r="F11" s="263">
        <f t="shared" si="2"/>
        <v>3017</v>
      </c>
    </row>
    <row r="12" spans="1:6" x14ac:dyDescent="0.2">
      <c r="A12" s="203"/>
      <c r="B12" s="172"/>
      <c r="C12" s="173"/>
      <c r="D12" s="172"/>
      <c r="E12" s="173"/>
      <c r="F12" s="172"/>
    </row>
    <row r="13" spans="1:6" x14ac:dyDescent="0.2">
      <c r="A13" s="202" t="s">
        <v>547</v>
      </c>
      <c r="B13" s="172">
        <v>2963</v>
      </c>
      <c r="C13" s="173">
        <f t="shared" si="0"/>
        <v>0.88158286224337989</v>
      </c>
      <c r="D13" s="172">
        <v>398</v>
      </c>
      <c r="E13" s="173">
        <f t="shared" si="1"/>
        <v>0.11841713775662005</v>
      </c>
      <c r="F13" s="172">
        <f t="shared" si="2"/>
        <v>3361</v>
      </c>
    </row>
    <row r="14" spans="1:6" ht="14.25" x14ac:dyDescent="0.2">
      <c r="A14" s="202" t="s">
        <v>548</v>
      </c>
      <c r="B14" s="172">
        <v>80</v>
      </c>
      <c r="C14" s="173">
        <f t="shared" si="0"/>
        <v>0.85106382978723405</v>
      </c>
      <c r="D14" s="172">
        <v>14</v>
      </c>
      <c r="E14" s="173">
        <f t="shared" si="1"/>
        <v>0.14893617021276595</v>
      </c>
      <c r="F14" s="172">
        <f t="shared" si="2"/>
        <v>94</v>
      </c>
    </row>
    <row r="15" spans="1:6" ht="13.5" thickBot="1" x14ac:dyDescent="0.25">
      <c r="A15" s="207" t="s">
        <v>203</v>
      </c>
      <c r="B15" s="208">
        <v>17</v>
      </c>
      <c r="C15" s="209">
        <f t="shared" si="0"/>
        <v>0.80952380952380953</v>
      </c>
      <c r="D15" s="208">
        <v>4</v>
      </c>
      <c r="E15" s="209">
        <f t="shared" si="1"/>
        <v>0.19047619047619047</v>
      </c>
      <c r="F15" s="208">
        <f t="shared" si="2"/>
        <v>21</v>
      </c>
    </row>
    <row r="16" spans="1:6" x14ac:dyDescent="0.2">
      <c r="A16" s="212" t="s">
        <v>12</v>
      </c>
      <c r="B16" s="210">
        <f>SUM(B5:B15)</f>
        <v>18600</v>
      </c>
      <c r="C16" s="211">
        <f>B16/F16</f>
        <v>0.83449235048678716</v>
      </c>
      <c r="D16" s="210">
        <f>SUM(D5:D15)</f>
        <v>3689</v>
      </c>
      <c r="E16" s="211">
        <f>D16/F16</f>
        <v>0.16550764951321278</v>
      </c>
      <c r="F16" s="210">
        <f>SUM(F5:F15)</f>
        <v>22289</v>
      </c>
    </row>
    <row r="17" spans="1:6" x14ac:dyDescent="0.2">
      <c r="A17" s="22"/>
      <c r="B17" s="29"/>
      <c r="C17" s="22"/>
      <c r="D17" s="29"/>
      <c r="E17" s="22"/>
      <c r="F17" s="29"/>
    </row>
    <row r="18" spans="1:6" ht="14.25" x14ac:dyDescent="0.2">
      <c r="A18" s="423" t="s">
        <v>596</v>
      </c>
      <c r="B18" s="423"/>
      <c r="C18" s="423"/>
      <c r="D18" s="423"/>
      <c r="E18" s="423"/>
      <c r="F18" s="423"/>
    </row>
    <row r="19" spans="1:6" x14ac:dyDescent="0.2">
      <c r="A19" s="22"/>
      <c r="B19" s="22"/>
      <c r="C19" s="22"/>
      <c r="D19" s="22"/>
      <c r="E19" s="22"/>
      <c r="F19" s="29"/>
    </row>
    <row r="20" spans="1:6" ht="25.5" customHeight="1" x14ac:dyDescent="0.2">
      <c r="A20" s="440" t="s">
        <v>549</v>
      </c>
      <c r="B20" s="440"/>
      <c r="C20" s="440"/>
      <c r="D20" s="440"/>
      <c r="E20" s="440"/>
      <c r="F20" s="440"/>
    </row>
    <row r="21" spans="1:6" x14ac:dyDescent="0.2">
      <c r="A21" s="22"/>
      <c r="B21" s="22"/>
      <c r="C21" s="22"/>
      <c r="D21" s="22"/>
      <c r="E21" s="22"/>
      <c r="F21" s="22"/>
    </row>
    <row r="22" spans="1:6" ht="40.5" customHeight="1" x14ac:dyDescent="0.2">
      <c r="A22" s="440" t="s">
        <v>542</v>
      </c>
      <c r="B22" s="440"/>
      <c r="C22" s="440"/>
      <c r="D22" s="440"/>
      <c r="E22" s="440"/>
      <c r="F22" s="440"/>
    </row>
    <row r="23" spans="1:6" x14ac:dyDescent="0.2">
      <c r="A23" s="22"/>
      <c r="B23" s="22"/>
      <c r="C23" s="22"/>
      <c r="D23" s="22"/>
      <c r="E23" s="22"/>
      <c r="F23" s="22"/>
    </row>
    <row r="25" spans="1:6" x14ac:dyDescent="0.2">
      <c r="A25" s="12" t="s">
        <v>632</v>
      </c>
      <c r="B25" s="22"/>
      <c r="C25" s="22"/>
      <c r="D25" s="22"/>
      <c r="E25" s="22"/>
      <c r="F25" s="22"/>
    </row>
    <row r="26" spans="1:6" x14ac:dyDescent="0.2">
      <c r="A26" s="22"/>
      <c r="B26" s="22"/>
      <c r="C26" s="22"/>
      <c r="D26" s="22"/>
      <c r="E26" s="22"/>
      <c r="F26" s="22"/>
    </row>
    <row r="27" spans="1:6" x14ac:dyDescent="0.2">
      <c r="A27" s="22"/>
      <c r="B27" s="22"/>
      <c r="C27" s="22"/>
      <c r="D27" s="22"/>
      <c r="E27" s="22"/>
      <c r="F27" s="22"/>
    </row>
    <row r="28" spans="1:6" x14ac:dyDescent="0.2">
      <c r="A28" s="22"/>
      <c r="B28" s="22"/>
      <c r="C28" s="22"/>
      <c r="D28" s="22"/>
      <c r="E28" s="22"/>
      <c r="F28" s="22"/>
    </row>
    <row r="29" spans="1:6" x14ac:dyDescent="0.2">
      <c r="A29" s="22"/>
      <c r="B29" s="22"/>
      <c r="C29" s="22"/>
      <c r="D29" s="22"/>
      <c r="E29" s="22"/>
      <c r="F29" s="22"/>
    </row>
    <row r="30" spans="1:6" x14ac:dyDescent="0.2">
      <c r="A30" s="22"/>
      <c r="B30" s="22"/>
      <c r="C30" s="22"/>
      <c r="D30" s="22"/>
      <c r="E30" s="22"/>
      <c r="F30" s="22"/>
    </row>
    <row r="31" spans="1:6" x14ac:dyDescent="0.2">
      <c r="A31" s="22"/>
      <c r="B31" s="22"/>
      <c r="C31" s="22"/>
      <c r="D31" s="22"/>
      <c r="E31" s="22"/>
      <c r="F31" s="22"/>
    </row>
    <row r="32" spans="1:6" x14ac:dyDescent="0.2">
      <c r="A32" s="22"/>
      <c r="B32" s="22"/>
      <c r="C32" s="22"/>
      <c r="D32" s="22"/>
      <c r="E32" s="22"/>
      <c r="F32" s="22"/>
    </row>
    <row r="33" spans="1:6" x14ac:dyDescent="0.2">
      <c r="A33" s="22"/>
      <c r="B33" s="22"/>
      <c r="C33" s="22"/>
      <c r="D33" s="22"/>
      <c r="E33" s="22"/>
      <c r="F33" s="22"/>
    </row>
    <row r="34" spans="1:6" x14ac:dyDescent="0.2">
      <c r="A34" s="22"/>
      <c r="B34" s="22"/>
      <c r="C34" s="22"/>
      <c r="D34" s="22"/>
      <c r="E34" s="22"/>
      <c r="F34" s="22"/>
    </row>
    <row r="35" spans="1:6" x14ac:dyDescent="0.2">
      <c r="A35" s="22"/>
      <c r="B35" s="22"/>
      <c r="C35" s="22"/>
      <c r="D35" s="22"/>
      <c r="E35" s="22"/>
      <c r="F35" s="22"/>
    </row>
    <row r="36" spans="1:6" x14ac:dyDescent="0.2">
      <c r="A36" s="22"/>
      <c r="B36" s="22"/>
      <c r="C36" s="22"/>
      <c r="D36" s="22"/>
      <c r="E36" s="22"/>
      <c r="F36" s="22"/>
    </row>
    <row r="37" spans="1:6" x14ac:dyDescent="0.2">
      <c r="A37" s="22"/>
      <c r="B37" s="22"/>
      <c r="C37" s="22"/>
      <c r="D37" s="22"/>
      <c r="E37" s="22"/>
      <c r="F37" s="22"/>
    </row>
    <row r="38" spans="1:6" x14ac:dyDescent="0.2">
      <c r="A38" s="22"/>
      <c r="B38" s="22"/>
      <c r="C38" s="22"/>
      <c r="D38" s="22"/>
      <c r="E38" s="22"/>
      <c r="F38" s="22"/>
    </row>
    <row r="39" spans="1:6" x14ac:dyDescent="0.2">
      <c r="A39" s="22"/>
      <c r="B39" s="22"/>
      <c r="C39" s="22"/>
      <c r="D39" s="22"/>
      <c r="E39" s="22"/>
      <c r="F39" s="22"/>
    </row>
    <row r="40" spans="1:6" x14ac:dyDescent="0.2">
      <c r="A40" s="22"/>
      <c r="B40" s="22"/>
      <c r="C40" s="22"/>
      <c r="D40" s="22"/>
      <c r="E40" s="22"/>
      <c r="F40" s="22"/>
    </row>
    <row r="41" spans="1:6" x14ac:dyDescent="0.2">
      <c r="A41" s="22"/>
      <c r="B41" s="22"/>
      <c r="C41" s="22"/>
      <c r="D41" s="22"/>
      <c r="E41" s="22"/>
      <c r="F41" s="22"/>
    </row>
    <row r="42" spans="1:6" x14ac:dyDescent="0.2">
      <c r="A42" s="22"/>
      <c r="B42" s="22"/>
      <c r="C42" s="22"/>
      <c r="D42" s="22"/>
      <c r="E42" s="22"/>
      <c r="F42" s="22"/>
    </row>
  </sheetData>
  <mergeCells count="7">
    <mergeCell ref="A20:F20"/>
    <mergeCell ref="A22:F22"/>
    <mergeCell ref="A18:F18"/>
    <mergeCell ref="A1:F1"/>
    <mergeCell ref="B2:E2"/>
    <mergeCell ref="B3:C3"/>
    <mergeCell ref="D3:E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A23" sqref="A23"/>
    </sheetView>
  </sheetViews>
  <sheetFormatPr defaultRowHeight="12.75" x14ac:dyDescent="0.2"/>
  <cols>
    <col min="1" max="1" width="36.7109375" bestFit="1" customWidth="1"/>
    <col min="2" max="6" width="8.7109375" customWidth="1"/>
  </cols>
  <sheetData>
    <row r="1" spans="1:6" ht="30.75" customHeight="1" x14ac:dyDescent="0.2">
      <c r="A1" s="441" t="s">
        <v>509</v>
      </c>
      <c r="B1" s="442"/>
      <c r="C1" s="442"/>
      <c r="D1" s="442"/>
      <c r="E1" s="442"/>
      <c r="F1" s="442"/>
    </row>
    <row r="2" spans="1:6" x14ac:dyDescent="0.2">
      <c r="A2" s="73"/>
      <c r="B2" s="443"/>
      <c r="C2" s="443"/>
      <c r="D2" s="443"/>
      <c r="E2" s="443"/>
      <c r="F2" s="57"/>
    </row>
    <row r="3" spans="1:6" ht="25.5" customHeight="1" thickBot="1" x14ac:dyDescent="0.25">
      <c r="A3" s="205" t="s">
        <v>19</v>
      </c>
      <c r="B3" s="444" t="s">
        <v>173</v>
      </c>
      <c r="C3" s="444"/>
      <c r="D3" s="444" t="s">
        <v>174</v>
      </c>
      <c r="E3" s="444"/>
      <c r="F3" s="206" t="s">
        <v>12</v>
      </c>
    </row>
    <row r="4" spans="1:6" x14ac:dyDescent="0.2">
      <c r="A4" s="204" t="s">
        <v>169</v>
      </c>
      <c r="B4" s="216">
        <f>SUM(B5:B10)</f>
        <v>35306</v>
      </c>
      <c r="C4" s="217">
        <f>B4/F4</f>
        <v>0.99007291082445315</v>
      </c>
      <c r="D4" s="216">
        <f>SUM(D5:D10)</f>
        <v>354</v>
      </c>
      <c r="E4" s="217">
        <f>D4/F4</f>
        <v>9.9270891755468306E-3</v>
      </c>
      <c r="F4" s="216">
        <f>SUM(F5:F10)</f>
        <v>35660</v>
      </c>
    </row>
    <row r="5" spans="1:6" x14ac:dyDescent="0.2">
      <c r="A5" s="203" t="s">
        <v>28</v>
      </c>
      <c r="B5" s="172">
        <v>25820</v>
      </c>
      <c r="C5" s="173">
        <f>B5/F5</f>
        <v>0.99067643786210335</v>
      </c>
      <c r="D5" s="172">
        <v>243</v>
      </c>
      <c r="E5" s="173">
        <f>D5/F5</f>
        <v>9.3235621378966356E-3</v>
      </c>
      <c r="F5" s="172">
        <f>SUM(B5,D5)</f>
        <v>26063</v>
      </c>
    </row>
    <row r="6" spans="1:6" x14ac:dyDescent="0.2">
      <c r="A6" s="203" t="s">
        <v>139</v>
      </c>
      <c r="B6" s="172">
        <v>1385</v>
      </c>
      <c r="C6" s="173">
        <f t="shared" ref="C6:C14" si="0">B6/F6</f>
        <v>0.98646723646723644</v>
      </c>
      <c r="D6" s="172">
        <v>19</v>
      </c>
      <c r="E6" s="173">
        <f t="shared" ref="E6:E14" si="1">D6/F6</f>
        <v>1.3532763532763533E-2</v>
      </c>
      <c r="F6" s="172">
        <f t="shared" ref="F6:F14" si="2">SUM(B6,D6)</f>
        <v>1404</v>
      </c>
    </row>
    <row r="7" spans="1:6" x14ac:dyDescent="0.2">
      <c r="A7" s="203" t="s">
        <v>579</v>
      </c>
      <c r="B7" s="172">
        <v>165</v>
      </c>
      <c r="C7" s="173">
        <f t="shared" si="0"/>
        <v>0.9880239520958084</v>
      </c>
      <c r="D7" s="172">
        <v>2</v>
      </c>
      <c r="E7" s="173">
        <f t="shared" si="1"/>
        <v>1.1976047904191617E-2</v>
      </c>
      <c r="F7" s="172">
        <v>167</v>
      </c>
    </row>
    <row r="8" spans="1:6" x14ac:dyDescent="0.2">
      <c r="A8" s="203" t="s">
        <v>489</v>
      </c>
      <c r="B8" s="172">
        <v>7210</v>
      </c>
      <c r="C8" s="173">
        <f t="shared" si="0"/>
        <v>0.99092908191313911</v>
      </c>
      <c r="D8" s="172">
        <v>66</v>
      </c>
      <c r="E8" s="173">
        <f t="shared" si="1"/>
        <v>9.0709180868609133E-3</v>
      </c>
      <c r="F8" s="172">
        <f t="shared" si="2"/>
        <v>7276</v>
      </c>
    </row>
    <row r="9" spans="1:6" x14ac:dyDescent="0.2">
      <c r="A9" s="203" t="s">
        <v>490</v>
      </c>
      <c r="B9" s="172">
        <v>62</v>
      </c>
      <c r="C9" s="173">
        <f t="shared" si="0"/>
        <v>0.9538461538461539</v>
      </c>
      <c r="D9" s="172">
        <v>3</v>
      </c>
      <c r="E9" s="173">
        <f t="shared" si="1"/>
        <v>4.6153846153846156E-2</v>
      </c>
      <c r="F9" s="172">
        <f t="shared" si="2"/>
        <v>65</v>
      </c>
    </row>
    <row r="10" spans="1:6" x14ac:dyDescent="0.2">
      <c r="A10" s="262" t="s">
        <v>546</v>
      </c>
      <c r="B10" s="263">
        <v>664</v>
      </c>
      <c r="C10" s="264">
        <f t="shared" si="0"/>
        <v>0.96934306569343065</v>
      </c>
      <c r="D10" s="263">
        <v>21</v>
      </c>
      <c r="E10" s="264">
        <f t="shared" si="1"/>
        <v>3.0656934306569343E-2</v>
      </c>
      <c r="F10" s="263">
        <f t="shared" si="2"/>
        <v>685</v>
      </c>
    </row>
    <row r="11" spans="1:6" x14ac:dyDescent="0.2">
      <c r="A11" s="203"/>
      <c r="B11" s="172"/>
      <c r="C11" s="173"/>
      <c r="D11" s="172"/>
      <c r="E11" s="173"/>
      <c r="F11" s="172"/>
    </row>
    <row r="12" spans="1:6" x14ac:dyDescent="0.2">
      <c r="A12" s="202" t="s">
        <v>547</v>
      </c>
      <c r="B12" s="218">
        <v>5063</v>
      </c>
      <c r="C12" s="219">
        <f t="shared" si="0"/>
        <v>0.98139174258577244</v>
      </c>
      <c r="D12" s="202">
        <v>96</v>
      </c>
      <c r="E12" s="219">
        <f t="shared" si="1"/>
        <v>1.8608257414227565E-2</v>
      </c>
      <c r="F12" s="218">
        <f t="shared" si="2"/>
        <v>5159</v>
      </c>
    </row>
    <row r="13" spans="1:6" ht="14.25" x14ac:dyDescent="0.2">
      <c r="A13" s="202" t="s">
        <v>548</v>
      </c>
      <c r="B13" s="218">
        <v>1593</v>
      </c>
      <c r="C13" s="219">
        <f t="shared" si="0"/>
        <v>0.99067164179104472</v>
      </c>
      <c r="D13" s="202">
        <v>15</v>
      </c>
      <c r="E13" s="219">
        <f t="shared" si="1"/>
        <v>9.3283582089552231E-3</v>
      </c>
      <c r="F13" s="218">
        <f t="shared" si="2"/>
        <v>1608</v>
      </c>
    </row>
    <row r="14" spans="1:6" ht="13.5" thickBot="1" x14ac:dyDescent="0.25">
      <c r="A14" s="205" t="s">
        <v>203</v>
      </c>
      <c r="B14" s="220">
        <v>133</v>
      </c>
      <c r="C14" s="221">
        <f t="shared" si="0"/>
        <v>0.98518518518518516</v>
      </c>
      <c r="D14" s="207">
        <v>2</v>
      </c>
      <c r="E14" s="221">
        <f t="shared" si="1"/>
        <v>1.4814814814814815E-2</v>
      </c>
      <c r="F14" s="220">
        <f t="shared" si="2"/>
        <v>135</v>
      </c>
    </row>
    <row r="15" spans="1:6" x14ac:dyDescent="0.2">
      <c r="A15" s="213" t="s">
        <v>170</v>
      </c>
      <c r="B15" s="214">
        <f>SUM(B5:B14)</f>
        <v>42095</v>
      </c>
      <c r="C15" s="215">
        <f>B15/F15</f>
        <v>0.989027771251351</v>
      </c>
      <c r="D15" s="214">
        <f>SUM(D5:D14)</f>
        <v>467</v>
      </c>
      <c r="E15" s="215">
        <f>D15/F15</f>
        <v>1.097222874864903E-2</v>
      </c>
      <c r="F15" s="214">
        <f>SUM(F5:F14)</f>
        <v>42562</v>
      </c>
    </row>
    <row r="17" spans="1:6" ht="14.25" x14ac:dyDescent="0.2">
      <c r="A17" s="423" t="s">
        <v>597</v>
      </c>
      <c r="B17" s="423"/>
      <c r="C17" s="423"/>
      <c r="D17" s="423"/>
      <c r="E17" s="423"/>
      <c r="F17" s="423"/>
    </row>
    <row r="19" spans="1:6" ht="26.25" customHeight="1" x14ac:dyDescent="0.2">
      <c r="A19" s="440" t="s">
        <v>549</v>
      </c>
      <c r="B19" s="440"/>
      <c r="C19" s="440"/>
      <c r="D19" s="440"/>
      <c r="E19" s="440"/>
      <c r="F19" s="440"/>
    </row>
    <row r="20" spans="1:6" x14ac:dyDescent="0.2">
      <c r="A20" s="22"/>
      <c r="B20" s="22"/>
      <c r="C20" s="22"/>
      <c r="D20" s="22"/>
      <c r="E20" s="22"/>
      <c r="F20" s="22"/>
    </row>
    <row r="21" spans="1:6" ht="39.75" customHeight="1" x14ac:dyDescent="0.2">
      <c r="A21" s="440" t="s">
        <v>542</v>
      </c>
      <c r="B21" s="440"/>
      <c r="C21" s="440"/>
      <c r="D21" s="440"/>
      <c r="E21" s="440"/>
      <c r="F21" s="440"/>
    </row>
    <row r="23" spans="1:6" x14ac:dyDescent="0.2">
      <c r="A23" s="12" t="s">
        <v>632</v>
      </c>
    </row>
  </sheetData>
  <mergeCells count="7">
    <mergeCell ref="A19:F19"/>
    <mergeCell ref="A21:F21"/>
    <mergeCell ref="A1:F1"/>
    <mergeCell ref="B2:E2"/>
    <mergeCell ref="B3:C3"/>
    <mergeCell ref="D3:E3"/>
    <mergeCell ref="A17:F17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Normal="100" workbookViewId="0">
      <selection activeCell="A10" sqref="A10"/>
    </sheetView>
  </sheetViews>
  <sheetFormatPr defaultRowHeight="12.75" x14ac:dyDescent="0.2"/>
  <cols>
    <col min="1" max="1" width="36.7109375" bestFit="1" customWidth="1"/>
    <col min="2" max="8" width="8.7109375" customWidth="1"/>
  </cols>
  <sheetData>
    <row r="1" spans="1:8" ht="19.5" customHeight="1" x14ac:dyDescent="0.2">
      <c r="A1" s="441" t="s">
        <v>517</v>
      </c>
      <c r="B1" s="442"/>
      <c r="C1" s="442"/>
      <c r="D1" s="442"/>
      <c r="E1" s="442"/>
      <c r="F1" s="442"/>
      <c r="G1" s="442"/>
      <c r="H1" s="442"/>
    </row>
    <row r="2" spans="1:8" x14ac:dyDescent="0.2">
      <c r="A2" s="73"/>
      <c r="B2" s="443"/>
      <c r="C2" s="443"/>
      <c r="D2" s="443"/>
      <c r="E2" s="443"/>
      <c r="F2" s="201"/>
      <c r="G2" s="201"/>
      <c r="H2" s="57"/>
    </row>
    <row r="3" spans="1:8" ht="28.5" customHeight="1" thickBot="1" x14ac:dyDescent="0.25">
      <c r="A3" s="205" t="s">
        <v>19</v>
      </c>
      <c r="B3" s="444" t="s">
        <v>165</v>
      </c>
      <c r="C3" s="444"/>
      <c r="D3" s="444" t="s">
        <v>166</v>
      </c>
      <c r="E3" s="444"/>
      <c r="F3" s="445" t="s">
        <v>167</v>
      </c>
      <c r="G3" s="446"/>
      <c r="H3" s="206" t="s">
        <v>12</v>
      </c>
    </row>
    <row r="4" spans="1:8" x14ac:dyDescent="0.2">
      <c r="A4" s="222" t="s">
        <v>513</v>
      </c>
      <c r="B4" s="172">
        <v>39</v>
      </c>
      <c r="C4" s="173">
        <f>B4/H4</f>
        <v>0.47560975609756095</v>
      </c>
      <c r="D4" s="172">
        <v>41</v>
      </c>
      <c r="E4" s="173">
        <f>D4/H4</f>
        <v>0.5</v>
      </c>
      <c r="F4" s="237">
        <v>2</v>
      </c>
      <c r="G4" s="173">
        <f>F4/H4</f>
        <v>2.4390243902439025E-2</v>
      </c>
      <c r="H4" s="172">
        <f>SUM(B4,D4,F4)</f>
        <v>82</v>
      </c>
    </row>
    <row r="5" spans="1:8" ht="13.5" thickBot="1" x14ac:dyDescent="0.25">
      <c r="A5" s="235" t="s">
        <v>514</v>
      </c>
      <c r="B5" s="208">
        <v>137</v>
      </c>
      <c r="C5" s="209">
        <f t="shared" ref="C5" si="0">B5/H5</f>
        <v>0.67487684729064035</v>
      </c>
      <c r="D5" s="208">
        <v>59</v>
      </c>
      <c r="E5" s="209">
        <f t="shared" ref="E5" si="1">D5/H5</f>
        <v>0.29064039408866993</v>
      </c>
      <c r="F5" s="236">
        <v>7</v>
      </c>
      <c r="G5" s="209">
        <f>F5/H5</f>
        <v>3.4482758620689655E-2</v>
      </c>
      <c r="H5" s="208">
        <f>SUM(B5,D5,F5)</f>
        <v>203</v>
      </c>
    </row>
    <row r="6" spans="1:8" x14ac:dyDescent="0.2">
      <c r="A6" s="213" t="s">
        <v>170</v>
      </c>
      <c r="B6" s="214">
        <f>SUM(B4:B5)</f>
        <v>176</v>
      </c>
      <c r="C6" s="215">
        <f>B6/H6</f>
        <v>0.61754385964912284</v>
      </c>
      <c r="D6" s="214">
        <f>SUM(D4:D5)</f>
        <v>100</v>
      </c>
      <c r="E6" s="215">
        <f>D6/H6</f>
        <v>0.35087719298245612</v>
      </c>
      <c r="F6" s="238">
        <f>SUM(F4:F5)</f>
        <v>9</v>
      </c>
      <c r="G6" s="215">
        <f>F6/H6</f>
        <v>3.1578947368421054E-2</v>
      </c>
      <c r="H6" s="214">
        <f>SUM(H4:H5)</f>
        <v>285</v>
      </c>
    </row>
    <row r="8" spans="1:8" ht="28.5" customHeight="1" x14ac:dyDescent="0.2">
      <c r="A8" s="414" t="s">
        <v>598</v>
      </c>
      <c r="B8" s="414"/>
      <c r="C8" s="414"/>
      <c r="D8" s="414"/>
      <c r="E8" s="414"/>
      <c r="F8" s="414"/>
      <c r="G8" s="414"/>
      <c r="H8" s="414"/>
    </row>
    <row r="10" spans="1:8" x14ac:dyDescent="0.2">
      <c r="A10" s="12" t="s">
        <v>632</v>
      </c>
    </row>
  </sheetData>
  <mergeCells count="6">
    <mergeCell ref="A8:H8"/>
    <mergeCell ref="A1:H1"/>
    <mergeCell ref="B2:E2"/>
    <mergeCell ref="B3:C3"/>
    <mergeCell ref="D3:E3"/>
    <mergeCell ref="F3:G3"/>
  </mergeCells>
  <pageMargins left="0.7" right="0.7" top="0.75" bottom="0.75" header="0.3" footer="0.3"/>
  <pageSetup scale="9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activeCell="A20" sqref="A20"/>
    </sheetView>
  </sheetViews>
  <sheetFormatPr defaultRowHeight="12.75" x14ac:dyDescent="0.2"/>
  <cols>
    <col min="1" max="1" width="36.7109375" bestFit="1" customWidth="1"/>
    <col min="2" max="6" width="8.7109375" customWidth="1"/>
  </cols>
  <sheetData>
    <row r="1" spans="1:6" ht="29.25" customHeight="1" x14ac:dyDescent="0.2">
      <c r="A1" s="441" t="s">
        <v>508</v>
      </c>
      <c r="B1" s="442"/>
      <c r="C1" s="442"/>
      <c r="D1" s="442"/>
      <c r="E1" s="442"/>
      <c r="F1" s="442"/>
    </row>
    <row r="2" spans="1:6" x14ac:dyDescent="0.2">
      <c r="A2" s="73"/>
      <c r="B2" s="443" t="s">
        <v>502</v>
      </c>
      <c r="C2" s="443"/>
      <c r="D2" s="443"/>
      <c r="E2" s="443"/>
      <c r="F2" s="57"/>
    </row>
    <row r="3" spans="1:6" ht="27" customHeight="1" thickBot="1" x14ac:dyDescent="0.25">
      <c r="A3" s="205" t="s">
        <v>501</v>
      </c>
      <c r="B3" s="444" t="s">
        <v>503</v>
      </c>
      <c r="C3" s="444"/>
      <c r="D3" s="444" t="s">
        <v>504</v>
      </c>
      <c r="E3" s="444"/>
      <c r="F3" s="206" t="s">
        <v>12</v>
      </c>
    </row>
    <row r="4" spans="1:6" x14ac:dyDescent="0.2">
      <c r="A4" s="222" t="s">
        <v>29</v>
      </c>
      <c r="B4" s="172">
        <v>192</v>
      </c>
      <c r="C4" s="173">
        <f>B4/F4</f>
        <v>0.94117647058823528</v>
      </c>
      <c r="D4" s="172">
        <v>12</v>
      </c>
      <c r="E4" s="173">
        <f>D4/F4</f>
        <v>5.8823529411764705E-2</v>
      </c>
      <c r="F4" s="172">
        <f>SUM(B4,D4)</f>
        <v>204</v>
      </c>
    </row>
    <row r="5" spans="1:6" ht="13.5" thickBot="1" x14ac:dyDescent="0.25">
      <c r="A5" s="222" t="s">
        <v>483</v>
      </c>
      <c r="B5" s="208">
        <v>2771</v>
      </c>
      <c r="C5" s="209">
        <f t="shared" ref="C5:C6" si="0">B5/F5</f>
        <v>0.87773202407348749</v>
      </c>
      <c r="D5" s="208">
        <v>386</v>
      </c>
      <c r="E5" s="209">
        <f t="shared" ref="E5:E6" si="1">D5/F5</f>
        <v>0.12226797592651251</v>
      </c>
      <c r="F5" s="208">
        <f t="shared" ref="F5:F6" si="2">SUM(B5,D5)</f>
        <v>3157</v>
      </c>
    </row>
    <row r="6" spans="1:6" x14ac:dyDescent="0.2">
      <c r="A6" s="212" t="s">
        <v>505</v>
      </c>
      <c r="B6" s="214">
        <f>SUM(B4:B5)</f>
        <v>2963</v>
      </c>
      <c r="C6" s="215">
        <f t="shared" si="0"/>
        <v>0.88158286224337989</v>
      </c>
      <c r="D6" s="214">
        <f>SUM(D4:D5)</f>
        <v>398</v>
      </c>
      <c r="E6" s="215">
        <f t="shared" si="1"/>
        <v>0.11841713775662005</v>
      </c>
      <c r="F6" s="214">
        <f t="shared" si="2"/>
        <v>3361</v>
      </c>
    </row>
    <row r="9" spans="1:6" x14ac:dyDescent="0.2">
      <c r="A9" s="73"/>
      <c r="B9" s="443" t="s">
        <v>506</v>
      </c>
      <c r="C9" s="443"/>
      <c r="D9" s="443"/>
      <c r="E9" s="443"/>
      <c r="F9" s="57"/>
    </row>
    <row r="10" spans="1:6" ht="27.75" customHeight="1" thickBot="1" x14ac:dyDescent="0.25">
      <c r="A10" s="205" t="s">
        <v>501</v>
      </c>
      <c r="B10" s="444" t="s">
        <v>173</v>
      </c>
      <c r="C10" s="444"/>
      <c r="D10" s="444" t="s">
        <v>174</v>
      </c>
      <c r="E10" s="444"/>
      <c r="F10" s="206" t="s">
        <v>12</v>
      </c>
    </row>
    <row r="11" spans="1:6" x14ac:dyDescent="0.2">
      <c r="A11" s="222" t="s">
        <v>29</v>
      </c>
      <c r="B11" s="172">
        <v>318</v>
      </c>
      <c r="C11" s="173">
        <f>B11/F11</f>
        <v>0.96363636363636362</v>
      </c>
      <c r="D11" s="172">
        <v>12</v>
      </c>
      <c r="E11" s="173">
        <f>D11/F11</f>
        <v>3.6363636363636362E-2</v>
      </c>
      <c r="F11" s="172">
        <f>SUM(B11,D11)</f>
        <v>330</v>
      </c>
    </row>
    <row r="12" spans="1:6" ht="13.5" thickBot="1" x14ac:dyDescent="0.25">
      <c r="A12" s="222" t="s">
        <v>483</v>
      </c>
      <c r="B12" s="208">
        <v>4745</v>
      </c>
      <c r="C12" s="209">
        <f t="shared" ref="C12:C13" si="3">B12/F12</f>
        <v>0.98260509422240627</v>
      </c>
      <c r="D12" s="208">
        <v>84</v>
      </c>
      <c r="E12" s="209">
        <f t="shared" ref="E12:E13" si="4">D12/F12</f>
        <v>1.7394905777593703E-2</v>
      </c>
      <c r="F12" s="208">
        <f t="shared" ref="F12:F13" si="5">SUM(B12,D12)</f>
        <v>4829</v>
      </c>
    </row>
    <row r="13" spans="1:6" x14ac:dyDescent="0.2">
      <c r="A13" s="212" t="s">
        <v>507</v>
      </c>
      <c r="B13" s="214">
        <f>SUM(B11:B12)</f>
        <v>5063</v>
      </c>
      <c r="C13" s="215">
        <f t="shared" si="3"/>
        <v>0.98139174258577244</v>
      </c>
      <c r="D13" s="214">
        <f>SUM(D11:D12)</f>
        <v>96</v>
      </c>
      <c r="E13" s="215">
        <f t="shared" si="4"/>
        <v>1.8608257414227565E-2</v>
      </c>
      <c r="F13" s="214">
        <f t="shared" si="5"/>
        <v>5159</v>
      </c>
    </row>
    <row r="15" spans="1:6" ht="14.25" x14ac:dyDescent="0.2">
      <c r="A15" s="423" t="s">
        <v>596</v>
      </c>
      <c r="B15" s="423"/>
      <c r="C15" s="423"/>
      <c r="D15" s="423"/>
      <c r="E15" s="423"/>
      <c r="F15" s="423"/>
    </row>
    <row r="16" spans="1:6" ht="14.25" x14ac:dyDescent="0.2">
      <c r="A16" s="423" t="s">
        <v>597</v>
      </c>
      <c r="B16" s="423"/>
      <c r="C16" s="423"/>
      <c r="D16" s="423"/>
      <c r="E16" s="423"/>
      <c r="F16" s="423"/>
    </row>
    <row r="20" spans="1:1" x14ac:dyDescent="0.2">
      <c r="A20" s="12" t="s">
        <v>632</v>
      </c>
    </row>
  </sheetData>
  <mergeCells count="9">
    <mergeCell ref="A15:F15"/>
    <mergeCell ref="A16:F16"/>
    <mergeCell ref="B10:C10"/>
    <mergeCell ref="D10:E10"/>
    <mergeCell ref="A1:F1"/>
    <mergeCell ref="B2:E2"/>
    <mergeCell ref="B3:C3"/>
    <mergeCell ref="D3:E3"/>
    <mergeCell ref="B9:E9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A20" sqref="A20"/>
    </sheetView>
  </sheetViews>
  <sheetFormatPr defaultRowHeight="12.75" x14ac:dyDescent="0.2"/>
  <cols>
    <col min="1" max="1" width="27.140625" customWidth="1"/>
    <col min="2" max="6" width="8.7109375" customWidth="1"/>
  </cols>
  <sheetData>
    <row r="1" spans="1:6" ht="28.5" customHeight="1" x14ac:dyDescent="0.2">
      <c r="A1" s="441" t="s">
        <v>518</v>
      </c>
      <c r="B1" s="442"/>
      <c r="C1" s="442"/>
      <c r="D1" s="442"/>
      <c r="E1" s="442"/>
      <c r="F1" s="442"/>
    </row>
    <row r="2" spans="1:6" x14ac:dyDescent="0.2">
      <c r="A2" s="73"/>
      <c r="B2" s="443" t="s">
        <v>502</v>
      </c>
      <c r="C2" s="443"/>
      <c r="D2" s="443"/>
      <c r="E2" s="443"/>
      <c r="F2" s="57"/>
    </row>
    <row r="3" spans="1:6" ht="28.5" customHeight="1" thickBot="1" x14ac:dyDescent="0.25">
      <c r="A3" s="205" t="s">
        <v>492</v>
      </c>
      <c r="B3" s="444" t="s">
        <v>503</v>
      </c>
      <c r="C3" s="444"/>
      <c r="D3" s="444" t="s">
        <v>504</v>
      </c>
      <c r="E3" s="444"/>
      <c r="F3" s="206" t="s">
        <v>12</v>
      </c>
    </row>
    <row r="4" spans="1:6" ht="13.5" thickBot="1" x14ac:dyDescent="0.25">
      <c r="A4" s="239" t="s">
        <v>511</v>
      </c>
      <c r="B4" s="240">
        <v>80</v>
      </c>
      <c r="C4" s="241">
        <f>B4/F4</f>
        <v>0.85106382978723405</v>
      </c>
      <c r="D4" s="240">
        <v>14</v>
      </c>
      <c r="E4" s="241">
        <f>D4/F4</f>
        <v>0.14893617021276595</v>
      </c>
      <c r="F4" s="240">
        <f>SUM(B4,D4)</f>
        <v>94</v>
      </c>
    </row>
    <row r="7" spans="1:6" x14ac:dyDescent="0.2">
      <c r="A7" s="73"/>
      <c r="B7" s="443" t="s">
        <v>506</v>
      </c>
      <c r="C7" s="443"/>
      <c r="D7" s="443"/>
      <c r="E7" s="443"/>
      <c r="F7" s="57"/>
    </row>
    <row r="8" spans="1:6" ht="24.75" customHeight="1" thickBot="1" x14ac:dyDescent="0.25">
      <c r="A8" s="205" t="s">
        <v>492</v>
      </c>
      <c r="B8" s="444" t="s">
        <v>173</v>
      </c>
      <c r="C8" s="444"/>
      <c r="D8" s="444" t="s">
        <v>174</v>
      </c>
      <c r="E8" s="444"/>
      <c r="F8" s="206" t="s">
        <v>12</v>
      </c>
    </row>
    <row r="9" spans="1:6" x14ac:dyDescent="0.2">
      <c r="A9" s="229" t="s">
        <v>496</v>
      </c>
      <c r="B9" s="227">
        <v>902</v>
      </c>
      <c r="C9" s="228">
        <f>B9/F9</f>
        <v>0.99229922992299235</v>
      </c>
      <c r="D9" s="227">
        <v>7</v>
      </c>
      <c r="E9" s="228">
        <f>D9/F9</f>
        <v>7.7007700770077006E-3</v>
      </c>
      <c r="F9" s="226">
        <f>SUM(B9,D9)</f>
        <v>909</v>
      </c>
    </row>
    <row r="10" spans="1:6" x14ac:dyDescent="0.2">
      <c r="A10" s="223" t="s">
        <v>499</v>
      </c>
      <c r="B10" s="227"/>
      <c r="C10" s="228"/>
      <c r="D10" s="227"/>
      <c r="E10" s="228"/>
      <c r="F10" s="226"/>
    </row>
    <row r="11" spans="1:6" x14ac:dyDescent="0.2">
      <c r="A11" s="224" t="s">
        <v>567</v>
      </c>
      <c r="B11" s="227">
        <v>103</v>
      </c>
      <c r="C11" s="228">
        <f t="shared" ref="C11:C13" si="0">B11/F11</f>
        <v>0.99038461538461542</v>
      </c>
      <c r="D11" s="227">
        <v>1</v>
      </c>
      <c r="E11" s="228">
        <f t="shared" ref="E11:E13" si="1">D11/F11</f>
        <v>9.6153846153846159E-3</v>
      </c>
      <c r="F11" s="226">
        <f t="shared" ref="F11:F13" si="2">SUM(B11,D11)</f>
        <v>104</v>
      </c>
    </row>
    <row r="12" spans="1:6" x14ac:dyDescent="0.2">
      <c r="A12" s="225" t="s">
        <v>538</v>
      </c>
      <c r="B12" s="227">
        <v>196</v>
      </c>
      <c r="C12" s="228">
        <f t="shared" si="0"/>
        <v>0.98</v>
      </c>
      <c r="D12" s="227">
        <v>4</v>
      </c>
      <c r="E12" s="228">
        <f t="shared" si="1"/>
        <v>0.02</v>
      </c>
      <c r="F12" s="226">
        <f t="shared" si="2"/>
        <v>200</v>
      </c>
    </row>
    <row r="13" spans="1:6" ht="13.5" thickBot="1" x14ac:dyDescent="0.25">
      <c r="A13" s="225" t="s">
        <v>539</v>
      </c>
      <c r="B13" s="230">
        <v>392</v>
      </c>
      <c r="C13" s="231">
        <f t="shared" si="0"/>
        <v>0.9924050632911392</v>
      </c>
      <c r="D13" s="230">
        <v>3</v>
      </c>
      <c r="E13" s="231">
        <f t="shared" si="1"/>
        <v>7.5949367088607592E-3</v>
      </c>
      <c r="F13" s="232">
        <f t="shared" si="2"/>
        <v>395</v>
      </c>
    </row>
    <row r="14" spans="1:6" x14ac:dyDescent="0.2">
      <c r="A14" s="212" t="s">
        <v>507</v>
      </c>
      <c r="B14" s="214">
        <f>SUM(B11:B13,B9)</f>
        <v>1593</v>
      </c>
      <c r="C14" s="215">
        <f t="shared" ref="C14" si="3">B14/F14</f>
        <v>0.99067164179104472</v>
      </c>
      <c r="D14" s="214">
        <f>SUM(D9,D11:D13)</f>
        <v>15</v>
      </c>
      <c r="E14" s="215">
        <f t="shared" ref="E14" si="4">D14/F14</f>
        <v>9.3283582089552231E-3</v>
      </c>
      <c r="F14" s="214">
        <f>SUM(F9,F11:F13)</f>
        <v>1608</v>
      </c>
    </row>
    <row r="16" spans="1:6" ht="14.25" x14ac:dyDescent="0.2">
      <c r="A16" s="423" t="s">
        <v>596</v>
      </c>
      <c r="B16" s="423"/>
      <c r="C16" s="423"/>
      <c r="D16" s="423"/>
      <c r="E16" s="423"/>
      <c r="F16" s="423"/>
    </row>
    <row r="17" spans="1:6" ht="27.75" customHeight="1" x14ac:dyDescent="0.2">
      <c r="A17" s="414" t="s">
        <v>597</v>
      </c>
      <c r="B17" s="414"/>
      <c r="C17" s="414"/>
      <c r="D17" s="414"/>
      <c r="E17" s="414"/>
      <c r="F17" s="414"/>
    </row>
    <row r="20" spans="1:6" x14ac:dyDescent="0.2">
      <c r="A20" s="12" t="s">
        <v>632</v>
      </c>
    </row>
  </sheetData>
  <mergeCells count="9">
    <mergeCell ref="A16:F16"/>
    <mergeCell ref="A17:F17"/>
    <mergeCell ref="B8:C8"/>
    <mergeCell ref="D8:E8"/>
    <mergeCell ref="A1:F1"/>
    <mergeCell ref="B2:E2"/>
    <mergeCell ref="B3:C3"/>
    <mergeCell ref="D3:E3"/>
    <mergeCell ref="B7:E7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A19" sqref="A19"/>
    </sheetView>
  </sheetViews>
  <sheetFormatPr defaultRowHeight="12.75" x14ac:dyDescent="0.2"/>
  <cols>
    <col min="1" max="1" width="36.7109375" bestFit="1" customWidth="1"/>
    <col min="2" max="6" width="8.7109375" customWidth="1"/>
  </cols>
  <sheetData>
    <row r="1" spans="1:6" ht="27.75" customHeight="1" x14ac:dyDescent="0.2">
      <c r="A1" s="441" t="s">
        <v>519</v>
      </c>
      <c r="B1" s="442"/>
      <c r="C1" s="442"/>
      <c r="D1" s="442"/>
      <c r="E1" s="442"/>
      <c r="F1" s="442"/>
    </row>
    <row r="2" spans="1:6" x14ac:dyDescent="0.2">
      <c r="A2" s="73"/>
      <c r="B2" s="443" t="s">
        <v>502</v>
      </c>
      <c r="C2" s="443"/>
      <c r="D2" s="443"/>
      <c r="E2" s="443"/>
      <c r="F2" s="57"/>
    </row>
    <row r="3" spans="1:6" ht="25.5" customHeight="1" thickBot="1" x14ac:dyDescent="0.25">
      <c r="A3" s="205" t="s">
        <v>19</v>
      </c>
      <c r="B3" s="444" t="s">
        <v>503</v>
      </c>
      <c r="C3" s="444"/>
      <c r="D3" s="444" t="s">
        <v>504</v>
      </c>
      <c r="E3" s="444"/>
      <c r="F3" s="206" t="s">
        <v>12</v>
      </c>
    </row>
    <row r="4" spans="1:6" x14ac:dyDescent="0.2">
      <c r="A4" s="222" t="s">
        <v>29</v>
      </c>
      <c r="B4" s="172">
        <v>4</v>
      </c>
      <c r="C4" s="173">
        <f>B4/F4</f>
        <v>0.66666666666666663</v>
      </c>
      <c r="D4" s="172">
        <v>2</v>
      </c>
      <c r="E4" s="173">
        <f>D4/F4</f>
        <v>0.33333333333333331</v>
      </c>
      <c r="F4" s="172">
        <f>SUM(B4,D4)</f>
        <v>6</v>
      </c>
    </row>
    <row r="5" spans="1:6" ht="13.5" thickBot="1" x14ac:dyDescent="0.25">
      <c r="A5" s="222" t="s">
        <v>515</v>
      </c>
      <c r="B5" s="208">
        <v>13</v>
      </c>
      <c r="C5" s="209">
        <f t="shared" ref="C5:C6" si="0">B5/F5</f>
        <v>0.8666666666666667</v>
      </c>
      <c r="D5" s="208">
        <v>2</v>
      </c>
      <c r="E5" s="209">
        <f t="shared" ref="E5:E6" si="1">D5/F5</f>
        <v>0.13333333333333333</v>
      </c>
      <c r="F5" s="208">
        <f t="shared" ref="F5:F6" si="2">SUM(B5,D5)</f>
        <v>15</v>
      </c>
    </row>
    <row r="6" spans="1:6" x14ac:dyDescent="0.2">
      <c r="A6" s="212" t="s">
        <v>505</v>
      </c>
      <c r="B6" s="214">
        <f>SUM(B4:B5)</f>
        <v>17</v>
      </c>
      <c r="C6" s="215">
        <f t="shared" si="0"/>
        <v>0.80952380952380953</v>
      </c>
      <c r="D6" s="214">
        <f>SUM(D4:D5)</f>
        <v>4</v>
      </c>
      <c r="E6" s="215">
        <f t="shared" si="1"/>
        <v>0.19047619047619047</v>
      </c>
      <c r="F6" s="214">
        <f t="shared" si="2"/>
        <v>21</v>
      </c>
    </row>
    <row r="9" spans="1:6" x14ac:dyDescent="0.2">
      <c r="A9" s="73"/>
      <c r="B9" s="443" t="s">
        <v>506</v>
      </c>
      <c r="C9" s="443"/>
      <c r="D9" s="443"/>
      <c r="E9" s="443"/>
      <c r="F9" s="57"/>
    </row>
    <row r="10" spans="1:6" ht="27.75" customHeight="1" thickBot="1" x14ac:dyDescent="0.25">
      <c r="A10" s="205" t="s">
        <v>19</v>
      </c>
      <c r="B10" s="444" t="s">
        <v>173</v>
      </c>
      <c r="C10" s="444"/>
      <c r="D10" s="444" t="s">
        <v>174</v>
      </c>
      <c r="E10" s="444"/>
      <c r="F10" s="206" t="s">
        <v>12</v>
      </c>
    </row>
    <row r="11" spans="1:6" x14ac:dyDescent="0.2">
      <c r="A11" s="222" t="s">
        <v>29</v>
      </c>
      <c r="B11" s="172">
        <v>22</v>
      </c>
      <c r="C11" s="173">
        <f>B11/F11</f>
        <v>1</v>
      </c>
      <c r="D11" s="172">
        <v>0</v>
      </c>
      <c r="E11" s="173">
        <f>D11/F11</f>
        <v>0</v>
      </c>
      <c r="F11" s="172">
        <f>SUM(B11,D11)</f>
        <v>22</v>
      </c>
    </row>
    <row r="12" spans="1:6" ht="13.5" thickBot="1" x14ac:dyDescent="0.25">
      <c r="A12" s="222" t="s">
        <v>515</v>
      </c>
      <c r="B12" s="208">
        <v>111</v>
      </c>
      <c r="C12" s="209">
        <f t="shared" ref="C12:C13" si="3">B12/F12</f>
        <v>0.98230088495575218</v>
      </c>
      <c r="D12" s="208">
        <v>2</v>
      </c>
      <c r="E12" s="209">
        <f t="shared" ref="E12:E13" si="4">D12/F12</f>
        <v>1.7699115044247787E-2</v>
      </c>
      <c r="F12" s="208">
        <f t="shared" ref="F12:F13" si="5">SUM(B12,D12)</f>
        <v>113</v>
      </c>
    </row>
    <row r="13" spans="1:6" x14ac:dyDescent="0.2">
      <c r="A13" s="212" t="s">
        <v>507</v>
      </c>
      <c r="B13" s="214">
        <f>SUM(B11:B12)</f>
        <v>133</v>
      </c>
      <c r="C13" s="215">
        <f t="shared" si="3"/>
        <v>0.98518518518518516</v>
      </c>
      <c r="D13" s="214">
        <f>SUM(D11:D12)</f>
        <v>2</v>
      </c>
      <c r="E13" s="215">
        <f t="shared" si="4"/>
        <v>1.4814814814814815E-2</v>
      </c>
      <c r="F13" s="214">
        <f t="shared" si="5"/>
        <v>135</v>
      </c>
    </row>
    <row r="15" spans="1:6" ht="14.25" x14ac:dyDescent="0.2">
      <c r="A15" s="423" t="s">
        <v>596</v>
      </c>
      <c r="B15" s="423"/>
      <c r="C15" s="423"/>
      <c r="D15" s="423"/>
      <c r="E15" s="423"/>
      <c r="F15" s="423"/>
    </row>
    <row r="16" spans="1:6" ht="14.25" x14ac:dyDescent="0.2">
      <c r="A16" s="423" t="s">
        <v>597</v>
      </c>
      <c r="B16" s="423"/>
      <c r="C16" s="423"/>
      <c r="D16" s="423"/>
      <c r="E16" s="423"/>
      <c r="F16" s="423"/>
    </row>
    <row r="19" spans="1:1" x14ac:dyDescent="0.2">
      <c r="A19" s="12" t="s">
        <v>632</v>
      </c>
    </row>
  </sheetData>
  <mergeCells count="9">
    <mergeCell ref="A15:F15"/>
    <mergeCell ref="A16:F16"/>
    <mergeCell ref="B10:C10"/>
    <mergeCell ref="D10:E10"/>
    <mergeCell ref="A1:F1"/>
    <mergeCell ref="B2:E2"/>
    <mergeCell ref="B3:C3"/>
    <mergeCell ref="D3:E3"/>
    <mergeCell ref="B9:E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zoomScaleNormal="100" workbookViewId="0">
      <selection activeCell="A28" sqref="A28"/>
    </sheetView>
  </sheetViews>
  <sheetFormatPr defaultRowHeight="12.75" x14ac:dyDescent="0.2"/>
  <cols>
    <col min="1" max="1" width="31.28515625" style="1" customWidth="1"/>
    <col min="2" max="2" width="14.7109375" style="1" customWidth="1"/>
    <col min="3" max="3" width="14.28515625" style="1" customWidth="1"/>
    <col min="4" max="4" width="14.5703125" style="1" customWidth="1"/>
    <col min="5" max="5" width="14" style="1" customWidth="1"/>
    <col min="6" max="6" width="11.28515625" style="1" customWidth="1"/>
    <col min="7" max="16384" width="9.140625" style="1"/>
  </cols>
  <sheetData>
    <row r="1" spans="1:6" ht="19.5" customHeight="1" x14ac:dyDescent="0.2">
      <c r="A1" s="383" t="s">
        <v>476</v>
      </c>
      <c r="B1" s="384"/>
      <c r="C1" s="384"/>
      <c r="D1" s="385"/>
      <c r="E1" s="385"/>
      <c r="F1" s="385"/>
    </row>
    <row r="3" spans="1:6" x14ac:dyDescent="0.2">
      <c r="A3" s="386" t="s">
        <v>196</v>
      </c>
      <c r="B3" s="394" t="s">
        <v>13</v>
      </c>
      <c r="C3" s="394"/>
      <c r="D3" s="394"/>
      <c r="E3" s="394"/>
      <c r="F3" s="389" t="s">
        <v>175</v>
      </c>
    </row>
    <row r="4" spans="1:6" x14ac:dyDescent="0.2">
      <c r="A4" s="387"/>
      <c r="B4" s="10" t="s">
        <v>195</v>
      </c>
      <c r="C4" s="10" t="s">
        <v>197</v>
      </c>
      <c r="D4" s="10" t="s">
        <v>14</v>
      </c>
      <c r="E4" s="10" t="s">
        <v>198</v>
      </c>
      <c r="F4" s="390"/>
    </row>
    <row r="5" spans="1:6" ht="21.75" customHeight="1" x14ac:dyDescent="0.2">
      <c r="A5" s="388"/>
      <c r="B5" s="83" t="s">
        <v>2</v>
      </c>
      <c r="C5" s="83" t="s">
        <v>2</v>
      </c>
      <c r="D5" s="83" t="s">
        <v>2</v>
      </c>
      <c r="E5" s="83" t="s">
        <v>2</v>
      </c>
      <c r="F5" s="391"/>
    </row>
    <row r="6" spans="1:6" ht="12.75" customHeight="1" x14ac:dyDescent="0.2">
      <c r="A6" s="84" t="s">
        <v>551</v>
      </c>
      <c r="B6" s="125" t="s">
        <v>238</v>
      </c>
      <c r="C6" s="126" t="s">
        <v>239</v>
      </c>
      <c r="D6" s="126" t="s">
        <v>240</v>
      </c>
      <c r="E6" s="125" t="s">
        <v>237</v>
      </c>
      <c r="F6" s="127" t="s">
        <v>241</v>
      </c>
    </row>
    <row r="7" spans="1:6" ht="12.75" customHeight="1" x14ac:dyDescent="0.2">
      <c r="A7" s="91" t="s">
        <v>0</v>
      </c>
      <c r="B7" s="128" t="s">
        <v>224</v>
      </c>
      <c r="C7" s="128" t="s">
        <v>258</v>
      </c>
      <c r="D7" s="128" t="s">
        <v>259</v>
      </c>
      <c r="E7" s="128" t="s">
        <v>263</v>
      </c>
      <c r="F7" s="129" t="s">
        <v>269</v>
      </c>
    </row>
    <row r="8" spans="1:6" ht="12.75" customHeight="1" x14ac:dyDescent="0.2">
      <c r="A8" s="92" t="s">
        <v>15</v>
      </c>
      <c r="B8" s="128" t="s">
        <v>242</v>
      </c>
      <c r="C8" s="128" t="s">
        <v>257</v>
      </c>
      <c r="D8" s="128" t="s">
        <v>260</v>
      </c>
      <c r="E8" s="128" t="s">
        <v>264</v>
      </c>
      <c r="F8" s="129" t="s">
        <v>270</v>
      </c>
    </row>
    <row r="9" spans="1:6" ht="12.75" customHeight="1" x14ac:dyDescent="0.2">
      <c r="A9" s="93" t="s">
        <v>183</v>
      </c>
      <c r="B9" s="128" t="s">
        <v>243</v>
      </c>
      <c r="C9" s="128" t="s">
        <v>256</v>
      </c>
      <c r="D9" s="128" t="s">
        <v>261</v>
      </c>
      <c r="E9" s="128" t="s">
        <v>231</v>
      </c>
      <c r="F9" s="129" t="s">
        <v>271</v>
      </c>
    </row>
    <row r="10" spans="1:6" ht="12.75" customHeight="1" x14ac:dyDescent="0.2">
      <c r="A10" s="94" t="s">
        <v>199</v>
      </c>
      <c r="B10" s="128" t="s">
        <v>244</v>
      </c>
      <c r="C10" s="130" t="s">
        <v>255</v>
      </c>
      <c r="D10" s="128" t="s">
        <v>262</v>
      </c>
      <c r="E10" s="128" t="s">
        <v>265</v>
      </c>
      <c r="F10" s="131" t="s">
        <v>272</v>
      </c>
    </row>
    <row r="11" spans="1:6" ht="12.75" customHeight="1" x14ac:dyDescent="0.2">
      <c r="A11" s="85" t="s">
        <v>200</v>
      </c>
      <c r="B11" s="125" t="s">
        <v>245</v>
      </c>
      <c r="C11" s="125" t="s">
        <v>254</v>
      </c>
      <c r="D11" s="125" t="s">
        <v>233</v>
      </c>
      <c r="E11" s="125" t="s">
        <v>232</v>
      </c>
      <c r="F11" s="132" t="s">
        <v>221</v>
      </c>
    </row>
    <row r="12" spans="1:6" ht="12.75" customHeight="1" x14ac:dyDescent="0.2">
      <c r="A12" s="94" t="s">
        <v>201</v>
      </c>
      <c r="B12" s="128" t="s">
        <v>246</v>
      </c>
      <c r="C12" s="128" t="s">
        <v>247</v>
      </c>
      <c r="D12" s="128" t="s">
        <v>233</v>
      </c>
      <c r="E12" s="128" t="s">
        <v>232</v>
      </c>
      <c r="F12" s="129" t="s">
        <v>266</v>
      </c>
    </row>
    <row r="13" spans="1:6" ht="12.75" customHeight="1" x14ac:dyDescent="0.2">
      <c r="A13" s="94" t="s">
        <v>202</v>
      </c>
      <c r="B13" s="128" t="s">
        <v>247</v>
      </c>
      <c r="C13" s="128" t="s">
        <v>253</v>
      </c>
      <c r="D13" s="128" t="s">
        <v>232</v>
      </c>
      <c r="E13" s="128" t="s">
        <v>232</v>
      </c>
      <c r="F13" s="129" t="s">
        <v>254</v>
      </c>
    </row>
    <row r="14" spans="1:6" ht="15" customHeight="1" x14ac:dyDescent="0.2">
      <c r="A14" s="86" t="s">
        <v>204</v>
      </c>
      <c r="B14" s="133" t="s">
        <v>248</v>
      </c>
      <c r="C14" s="133" t="s">
        <v>252</v>
      </c>
      <c r="D14" s="133" t="s">
        <v>231</v>
      </c>
      <c r="E14" s="133" t="s">
        <v>232</v>
      </c>
      <c r="F14" s="134" t="s">
        <v>226</v>
      </c>
    </row>
    <row r="15" spans="1:6" x14ac:dyDescent="0.2">
      <c r="A15" s="92" t="s">
        <v>201</v>
      </c>
      <c r="B15" s="135" t="s">
        <v>249</v>
      </c>
      <c r="C15" s="135" t="s">
        <v>251</v>
      </c>
      <c r="D15" s="135" t="s">
        <v>231</v>
      </c>
      <c r="E15" s="135" t="s">
        <v>232</v>
      </c>
      <c r="F15" s="136" t="s">
        <v>267</v>
      </c>
    </row>
    <row r="16" spans="1:6" ht="15" customHeight="1" thickBot="1" x14ac:dyDescent="0.25">
      <c r="A16" s="95" t="s">
        <v>550</v>
      </c>
      <c r="B16" s="137" t="s">
        <v>224</v>
      </c>
      <c r="C16" s="137" t="s">
        <v>250</v>
      </c>
      <c r="D16" s="137" t="s">
        <v>232</v>
      </c>
      <c r="E16" s="137" t="s">
        <v>232</v>
      </c>
      <c r="F16" s="138" t="s">
        <v>268</v>
      </c>
    </row>
    <row r="17" spans="1:6" ht="12.75" customHeight="1" x14ac:dyDescent="0.2">
      <c r="A17" s="87" t="s">
        <v>12</v>
      </c>
      <c r="B17" s="139" t="s">
        <v>234</v>
      </c>
      <c r="C17" s="139" t="s">
        <v>235</v>
      </c>
      <c r="D17" s="139" t="s">
        <v>236</v>
      </c>
      <c r="E17" s="139" t="s">
        <v>237</v>
      </c>
      <c r="F17" s="139">
        <v>4567</v>
      </c>
    </row>
    <row r="18" spans="1:6" ht="12" customHeight="1" x14ac:dyDescent="0.2">
      <c r="A18" s="11"/>
      <c r="B18" s="11"/>
      <c r="C18" s="11"/>
      <c r="D18" s="11"/>
      <c r="E18" s="11"/>
      <c r="F18" s="11"/>
    </row>
    <row r="19" spans="1:6" ht="15" customHeight="1" x14ac:dyDescent="0.2">
      <c r="A19" s="392" t="s">
        <v>184</v>
      </c>
      <c r="B19" s="393"/>
      <c r="C19" s="393"/>
      <c r="D19" s="393"/>
      <c r="E19" s="393"/>
      <c r="F19" s="393"/>
    </row>
    <row r="20" spans="1:6" ht="15" customHeight="1" x14ac:dyDescent="0.2">
      <c r="A20" s="382" t="s">
        <v>185</v>
      </c>
      <c r="B20" s="382"/>
      <c r="C20" s="382"/>
      <c r="D20" s="382"/>
      <c r="E20" s="382"/>
      <c r="F20" s="382"/>
    </row>
    <row r="21" spans="1:6" ht="16.5" customHeight="1" x14ac:dyDescent="0.2">
      <c r="A21" s="382" t="s">
        <v>186</v>
      </c>
      <c r="B21" s="382"/>
      <c r="C21" s="382"/>
      <c r="D21" s="382"/>
      <c r="E21" s="382"/>
      <c r="F21" s="382"/>
    </row>
    <row r="23" spans="1:6" ht="27" customHeight="1" x14ac:dyDescent="0.2">
      <c r="A23" s="381" t="s">
        <v>215</v>
      </c>
      <c r="B23" s="381"/>
      <c r="C23" s="381"/>
      <c r="D23" s="381"/>
      <c r="E23" s="381"/>
      <c r="F23" s="381"/>
    </row>
    <row r="24" spans="1:6" ht="13.5" customHeight="1" x14ac:dyDescent="0.2">
      <c r="A24" s="97"/>
      <c r="B24" s="97"/>
      <c r="C24" s="97"/>
      <c r="D24" s="97"/>
      <c r="E24" s="97"/>
      <c r="F24" s="97"/>
    </row>
    <row r="25" spans="1:6" ht="13.5" customHeight="1" x14ac:dyDescent="0.2">
      <c r="A25" s="381" t="s">
        <v>554</v>
      </c>
      <c r="B25" s="381"/>
      <c r="C25" s="381"/>
      <c r="D25" s="381"/>
      <c r="E25" s="381"/>
      <c r="F25" s="381"/>
    </row>
    <row r="26" spans="1:6" ht="14.25" x14ac:dyDescent="0.2">
      <c r="A26" s="380" t="s">
        <v>552</v>
      </c>
      <c r="B26" s="380"/>
      <c r="C26" s="380"/>
      <c r="D26" s="380"/>
      <c r="E26" s="380"/>
      <c r="F26" s="380"/>
    </row>
    <row r="28" spans="1:6" x14ac:dyDescent="0.2">
      <c r="A28" s="12" t="s">
        <v>632</v>
      </c>
    </row>
  </sheetData>
  <mergeCells count="10">
    <mergeCell ref="A26:F26"/>
    <mergeCell ref="A23:F23"/>
    <mergeCell ref="A20:F20"/>
    <mergeCell ref="A21:F21"/>
    <mergeCell ref="A1:F1"/>
    <mergeCell ref="A3:A5"/>
    <mergeCell ref="F3:F5"/>
    <mergeCell ref="A19:F19"/>
    <mergeCell ref="B3:E3"/>
    <mergeCell ref="A25:F25"/>
  </mergeCells>
  <phoneticPr fontId="3" type="noConversion"/>
  <pageMargins left="0.75" right="0.75" top="1" bottom="1" header="0.5" footer="0.5"/>
  <pageSetup scale="90" orientation="portrait" horizontalDpi="1200" verticalDpi="12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79"/>
  <sheetViews>
    <sheetView zoomScaleNormal="100" workbookViewId="0">
      <selection sqref="A1:F1"/>
    </sheetView>
  </sheetViews>
  <sheetFormatPr defaultRowHeight="12.75" x14ac:dyDescent="0.2"/>
  <cols>
    <col min="1" max="1" width="36.7109375" style="22" bestFit="1" customWidth="1"/>
    <col min="2" max="6" width="8.7109375" style="22" customWidth="1"/>
    <col min="7" max="16384" width="9.140625" style="22"/>
  </cols>
  <sheetData>
    <row r="1" spans="1:6" ht="44.25" customHeight="1" x14ac:dyDescent="0.2">
      <c r="A1" s="414" t="s">
        <v>631</v>
      </c>
      <c r="B1" s="414"/>
      <c r="C1" s="414"/>
      <c r="D1" s="414"/>
      <c r="E1" s="414"/>
      <c r="F1" s="414"/>
    </row>
    <row r="2" spans="1:6" x14ac:dyDescent="0.2">
      <c r="A2" s="269"/>
      <c r="B2" s="269"/>
      <c r="C2" s="269"/>
      <c r="D2" s="269"/>
      <c r="E2" s="269"/>
      <c r="F2" s="269"/>
    </row>
    <row r="3" spans="1:6" ht="28.5" customHeight="1" x14ac:dyDescent="0.2">
      <c r="A3" s="441" t="s">
        <v>599</v>
      </c>
      <c r="B3" s="442"/>
      <c r="C3" s="442"/>
      <c r="D3" s="442"/>
      <c r="E3" s="442"/>
      <c r="F3" s="442"/>
    </row>
    <row r="4" spans="1:6" x14ac:dyDescent="0.2">
      <c r="A4" s="73"/>
      <c r="B4" s="443" t="s">
        <v>154</v>
      </c>
      <c r="C4" s="443"/>
      <c r="D4" s="443"/>
      <c r="E4" s="443"/>
      <c r="F4" s="57"/>
    </row>
    <row r="5" spans="1:6" ht="27" customHeight="1" x14ac:dyDescent="0.2">
      <c r="A5" s="274" t="s">
        <v>19</v>
      </c>
      <c r="B5" s="447" t="s">
        <v>163</v>
      </c>
      <c r="C5" s="447"/>
      <c r="D5" s="447" t="s">
        <v>164</v>
      </c>
      <c r="E5" s="447"/>
      <c r="F5" s="275" t="s">
        <v>12</v>
      </c>
    </row>
    <row r="6" spans="1:6" ht="20.25" customHeight="1" x14ac:dyDescent="0.2">
      <c r="A6" s="276" t="s">
        <v>169</v>
      </c>
      <c r="B6" s="277"/>
      <c r="C6" s="277"/>
      <c r="D6" s="277"/>
      <c r="E6" s="277"/>
      <c r="F6" s="278"/>
    </row>
    <row r="7" spans="1:6" x14ac:dyDescent="0.2">
      <c r="A7" s="279" t="s">
        <v>29</v>
      </c>
      <c r="B7" s="280"/>
      <c r="C7" s="281"/>
      <c r="D7" s="280"/>
      <c r="E7" s="281"/>
      <c r="F7" s="282"/>
    </row>
    <row r="8" spans="1:6" x14ac:dyDescent="0.2">
      <c r="A8" s="283" t="s">
        <v>31</v>
      </c>
      <c r="B8" s="284">
        <v>212</v>
      </c>
      <c r="C8" s="281">
        <f t="shared" ref="C8:C20" si="0">B8/F8</f>
        <v>0.96803652968036524</v>
      </c>
      <c r="D8" s="284">
        <v>7</v>
      </c>
      <c r="E8" s="281">
        <f t="shared" ref="E8:E19" si="1">D8/F8</f>
        <v>3.1963470319634701E-2</v>
      </c>
      <c r="F8" s="282">
        <f t="shared" ref="F8:F26" si="2">SUM(B8,D8)</f>
        <v>219</v>
      </c>
    </row>
    <row r="9" spans="1:6" ht="25.5" x14ac:dyDescent="0.2">
      <c r="A9" s="285" t="s">
        <v>142</v>
      </c>
      <c r="B9" s="284">
        <v>693</v>
      </c>
      <c r="C9" s="281">
        <f t="shared" si="0"/>
        <v>0.85344827586206895</v>
      </c>
      <c r="D9" s="284">
        <v>119</v>
      </c>
      <c r="E9" s="281">
        <f t="shared" si="1"/>
        <v>0.14655172413793102</v>
      </c>
      <c r="F9" s="286">
        <f t="shared" si="2"/>
        <v>812</v>
      </c>
    </row>
    <row r="10" spans="1:6" ht="25.5" x14ac:dyDescent="0.2">
      <c r="A10" s="285" t="s">
        <v>143</v>
      </c>
      <c r="B10" s="284">
        <v>565</v>
      </c>
      <c r="C10" s="281">
        <f t="shared" si="0"/>
        <v>0.85606060606060608</v>
      </c>
      <c r="D10" s="284">
        <v>95</v>
      </c>
      <c r="E10" s="281">
        <f t="shared" si="1"/>
        <v>0.14393939393939395</v>
      </c>
      <c r="F10" s="286">
        <f t="shared" si="2"/>
        <v>660</v>
      </c>
    </row>
    <row r="11" spans="1:6" x14ac:dyDescent="0.2">
      <c r="A11" s="283" t="s">
        <v>117</v>
      </c>
      <c r="B11" s="284">
        <v>446</v>
      </c>
      <c r="C11" s="281">
        <f t="shared" si="0"/>
        <v>0.78938053097345129</v>
      </c>
      <c r="D11" s="284">
        <v>119</v>
      </c>
      <c r="E11" s="281">
        <f t="shared" si="1"/>
        <v>0.21061946902654868</v>
      </c>
      <c r="F11" s="282">
        <f t="shared" si="2"/>
        <v>565</v>
      </c>
    </row>
    <row r="12" spans="1:6" ht="25.5" x14ac:dyDescent="0.2">
      <c r="A12" s="285" t="s">
        <v>144</v>
      </c>
      <c r="B12" s="284">
        <v>777</v>
      </c>
      <c r="C12" s="281">
        <f t="shared" si="0"/>
        <v>0.85572687224669608</v>
      </c>
      <c r="D12" s="284">
        <v>131</v>
      </c>
      <c r="E12" s="281">
        <f t="shared" si="1"/>
        <v>0.14427312775330398</v>
      </c>
      <c r="F12" s="286">
        <f t="shared" si="2"/>
        <v>908</v>
      </c>
    </row>
    <row r="13" spans="1:6" ht="25.5" x14ac:dyDescent="0.2">
      <c r="A13" s="285" t="s">
        <v>156</v>
      </c>
      <c r="B13" s="284">
        <v>864</v>
      </c>
      <c r="C13" s="281">
        <f t="shared" si="0"/>
        <v>0.83720930232558144</v>
      </c>
      <c r="D13" s="284">
        <v>168</v>
      </c>
      <c r="E13" s="281">
        <f t="shared" si="1"/>
        <v>0.16279069767441862</v>
      </c>
      <c r="F13" s="286">
        <f t="shared" si="2"/>
        <v>1032</v>
      </c>
    </row>
    <row r="14" spans="1:6" ht="25.5" x14ac:dyDescent="0.2">
      <c r="A14" s="285" t="s">
        <v>145</v>
      </c>
      <c r="B14" s="284">
        <v>1442</v>
      </c>
      <c r="C14" s="281">
        <f t="shared" si="0"/>
        <v>0.8230593607305936</v>
      </c>
      <c r="D14" s="284">
        <v>310</v>
      </c>
      <c r="E14" s="281">
        <f t="shared" si="1"/>
        <v>0.1769406392694064</v>
      </c>
      <c r="F14" s="286">
        <f t="shared" si="2"/>
        <v>1752</v>
      </c>
    </row>
    <row r="15" spans="1:6" x14ac:dyDescent="0.2">
      <c r="A15" s="283" t="s">
        <v>41</v>
      </c>
      <c r="B15" s="284">
        <v>74</v>
      </c>
      <c r="C15" s="281">
        <f t="shared" si="0"/>
        <v>0.81318681318681318</v>
      </c>
      <c r="D15" s="284">
        <v>17</v>
      </c>
      <c r="E15" s="281">
        <f t="shared" si="1"/>
        <v>0.18681318681318682</v>
      </c>
      <c r="F15" s="282">
        <f t="shared" si="2"/>
        <v>91</v>
      </c>
    </row>
    <row r="16" spans="1:6" x14ac:dyDescent="0.2">
      <c r="A16" s="283" t="s">
        <v>43</v>
      </c>
      <c r="B16" s="284">
        <v>224</v>
      </c>
      <c r="C16" s="281">
        <f t="shared" si="0"/>
        <v>0.7466666666666667</v>
      </c>
      <c r="D16" s="284">
        <v>76</v>
      </c>
      <c r="E16" s="281">
        <f t="shared" si="1"/>
        <v>0.25333333333333335</v>
      </c>
      <c r="F16" s="282">
        <f t="shared" si="2"/>
        <v>300</v>
      </c>
    </row>
    <row r="17" spans="1:6" x14ac:dyDescent="0.2">
      <c r="A17" s="283" t="s">
        <v>35</v>
      </c>
      <c r="B17" s="284">
        <v>159</v>
      </c>
      <c r="C17" s="281">
        <f t="shared" si="0"/>
        <v>0.85945945945945945</v>
      </c>
      <c r="D17" s="284">
        <v>26</v>
      </c>
      <c r="E17" s="281">
        <f t="shared" si="1"/>
        <v>0.14054054054054055</v>
      </c>
      <c r="F17" s="282">
        <f t="shared" si="2"/>
        <v>185</v>
      </c>
    </row>
    <row r="18" spans="1:6" x14ac:dyDescent="0.2">
      <c r="A18" s="283" t="s">
        <v>134</v>
      </c>
      <c r="B18" s="284">
        <v>17</v>
      </c>
      <c r="C18" s="281">
        <f t="shared" si="0"/>
        <v>0.89473684210526316</v>
      </c>
      <c r="D18" s="284">
        <v>2</v>
      </c>
      <c r="E18" s="281">
        <f t="shared" si="1"/>
        <v>0.10526315789473684</v>
      </c>
      <c r="F18" s="282">
        <f t="shared" si="2"/>
        <v>19</v>
      </c>
    </row>
    <row r="19" spans="1:6" x14ac:dyDescent="0.2">
      <c r="A19" s="283" t="s">
        <v>138</v>
      </c>
      <c r="B19" s="284">
        <v>420</v>
      </c>
      <c r="C19" s="281">
        <f t="shared" si="0"/>
        <v>0.87682672233820458</v>
      </c>
      <c r="D19" s="284">
        <v>59</v>
      </c>
      <c r="E19" s="281">
        <f t="shared" si="1"/>
        <v>0.12317327766179541</v>
      </c>
      <c r="F19" s="282">
        <f t="shared" si="2"/>
        <v>479</v>
      </c>
    </row>
    <row r="20" spans="1:6" x14ac:dyDescent="0.2">
      <c r="A20" s="283" t="s">
        <v>150</v>
      </c>
      <c r="B20" s="284">
        <v>1</v>
      </c>
      <c r="C20" s="281">
        <f t="shared" si="0"/>
        <v>1</v>
      </c>
      <c r="D20" s="284"/>
      <c r="E20" s="281"/>
      <c r="F20" s="282">
        <f t="shared" si="2"/>
        <v>1</v>
      </c>
    </row>
    <row r="21" spans="1:6" x14ac:dyDescent="0.2">
      <c r="A21" s="283" t="s">
        <v>45</v>
      </c>
      <c r="B21" s="284"/>
      <c r="C21" s="281"/>
      <c r="D21" s="284"/>
      <c r="E21" s="281"/>
      <c r="F21" s="282">
        <f t="shared" si="2"/>
        <v>0</v>
      </c>
    </row>
    <row r="22" spans="1:6" x14ac:dyDescent="0.2">
      <c r="A22" s="283" t="s">
        <v>47</v>
      </c>
      <c r="B22" s="284">
        <v>9</v>
      </c>
      <c r="C22" s="281">
        <f>B22/F22</f>
        <v>0.9</v>
      </c>
      <c r="D22" s="284">
        <v>1</v>
      </c>
      <c r="E22" s="281">
        <f>D22/F22</f>
        <v>0.1</v>
      </c>
      <c r="F22" s="282">
        <f t="shared" si="2"/>
        <v>10</v>
      </c>
    </row>
    <row r="23" spans="1:6" ht="25.5" x14ac:dyDescent="0.2">
      <c r="A23" s="285" t="s">
        <v>146</v>
      </c>
      <c r="B23" s="284">
        <v>451</v>
      </c>
      <c r="C23" s="281">
        <f>B23/F23</f>
        <v>0.84299065420560748</v>
      </c>
      <c r="D23" s="284">
        <v>84</v>
      </c>
      <c r="E23" s="281">
        <f>D23/F23</f>
        <v>0.15700934579439252</v>
      </c>
      <c r="F23" s="286">
        <f t="shared" si="2"/>
        <v>535</v>
      </c>
    </row>
    <row r="24" spans="1:6" ht="25.5" x14ac:dyDescent="0.2">
      <c r="A24" s="285" t="s">
        <v>147</v>
      </c>
      <c r="B24" s="284">
        <v>229</v>
      </c>
      <c r="C24" s="281">
        <f>B24/F24</f>
        <v>0.77627118644067794</v>
      </c>
      <c r="D24" s="284">
        <v>66</v>
      </c>
      <c r="E24" s="281">
        <f>D24/F24</f>
        <v>0.22372881355932203</v>
      </c>
      <c r="F24" s="286">
        <f t="shared" si="2"/>
        <v>295</v>
      </c>
    </row>
    <row r="25" spans="1:6" x14ac:dyDescent="0.2">
      <c r="A25" s="283" t="s">
        <v>124</v>
      </c>
      <c r="B25" s="284">
        <v>661</v>
      </c>
      <c r="C25" s="281">
        <f>B25/F25</f>
        <v>0.85070785070785071</v>
      </c>
      <c r="D25" s="284">
        <v>116</v>
      </c>
      <c r="E25" s="281">
        <f>D25/F25</f>
        <v>0.14929214929214929</v>
      </c>
      <c r="F25" s="282">
        <f t="shared" si="2"/>
        <v>777</v>
      </c>
    </row>
    <row r="26" spans="1:6" x14ac:dyDescent="0.2">
      <c r="A26" s="283" t="s">
        <v>50</v>
      </c>
      <c r="B26" s="284">
        <v>401</v>
      </c>
      <c r="C26" s="281">
        <f>B26/F26</f>
        <v>0.85319148936170208</v>
      </c>
      <c r="D26" s="284">
        <v>69</v>
      </c>
      <c r="E26" s="281">
        <f>D26/F26</f>
        <v>0.14680851063829786</v>
      </c>
      <c r="F26" s="282">
        <f t="shared" si="2"/>
        <v>470</v>
      </c>
    </row>
    <row r="27" spans="1:6" x14ac:dyDescent="0.2">
      <c r="A27" s="283"/>
      <c r="B27" s="284"/>
      <c r="C27" s="281"/>
      <c r="D27" s="284"/>
      <c r="E27" s="281"/>
      <c r="F27" s="282"/>
    </row>
    <row r="28" spans="1:6" x14ac:dyDescent="0.2">
      <c r="A28" s="279" t="s">
        <v>139</v>
      </c>
      <c r="B28" s="284"/>
      <c r="C28" s="281"/>
      <c r="D28" s="284"/>
      <c r="E28" s="281"/>
      <c r="F28" s="282"/>
    </row>
    <row r="29" spans="1:6" x14ac:dyDescent="0.2">
      <c r="A29" s="283" t="s">
        <v>126</v>
      </c>
      <c r="B29" s="284">
        <v>605</v>
      </c>
      <c r="C29" s="281">
        <f>B29/F29</f>
        <v>0.85815602836879434</v>
      </c>
      <c r="D29" s="284">
        <v>100</v>
      </c>
      <c r="E29" s="281">
        <f>D29/F29</f>
        <v>0.14184397163120568</v>
      </c>
      <c r="F29" s="282">
        <f>SUM(B29,D29)</f>
        <v>705</v>
      </c>
    </row>
    <row r="30" spans="1:6" x14ac:dyDescent="0.2">
      <c r="A30" s="283" t="s">
        <v>140</v>
      </c>
      <c r="B30" s="284">
        <v>3</v>
      </c>
      <c r="C30" s="281">
        <f>B30/F30</f>
        <v>1</v>
      </c>
      <c r="D30" s="284"/>
      <c r="E30" s="281"/>
      <c r="F30" s="282">
        <f>SUM(B30,D30)</f>
        <v>3</v>
      </c>
    </row>
    <row r="31" spans="1:6" x14ac:dyDescent="0.2">
      <c r="A31" s="283" t="s">
        <v>141</v>
      </c>
      <c r="B31" s="284">
        <v>22</v>
      </c>
      <c r="C31" s="281">
        <f>B31/F31</f>
        <v>0.88</v>
      </c>
      <c r="D31" s="284">
        <v>3</v>
      </c>
      <c r="E31" s="281">
        <f>D31/F31</f>
        <v>0.12</v>
      </c>
      <c r="F31" s="282">
        <f>SUM(B31,D31)</f>
        <v>25</v>
      </c>
    </row>
    <row r="32" spans="1:6" x14ac:dyDescent="0.2">
      <c r="A32" s="283"/>
      <c r="B32" s="284"/>
      <c r="C32" s="281"/>
      <c r="D32" s="284"/>
      <c r="E32" s="281"/>
      <c r="F32" s="282"/>
    </row>
    <row r="33" spans="1:6" x14ac:dyDescent="0.2">
      <c r="A33" s="279" t="s">
        <v>600</v>
      </c>
      <c r="B33" s="284"/>
      <c r="C33" s="281"/>
      <c r="D33" s="284"/>
      <c r="E33" s="281"/>
      <c r="F33" s="282"/>
    </row>
    <row r="34" spans="1:6" x14ac:dyDescent="0.2">
      <c r="A34" s="283" t="s">
        <v>571</v>
      </c>
      <c r="B34" s="284">
        <v>46</v>
      </c>
      <c r="C34" s="281">
        <f>B34/F34</f>
        <v>0.8214285714285714</v>
      </c>
      <c r="D34" s="284">
        <v>10</v>
      </c>
      <c r="E34" s="281">
        <f>D34/F34</f>
        <v>0.17857142857142858</v>
      </c>
      <c r="F34" s="282">
        <v>56</v>
      </c>
    </row>
    <row r="35" spans="1:6" x14ac:dyDescent="0.2">
      <c r="A35" s="283" t="s">
        <v>572</v>
      </c>
      <c r="B35" s="284">
        <v>16</v>
      </c>
      <c r="C35" s="281">
        <f>B35/F35</f>
        <v>0.84210526315789469</v>
      </c>
      <c r="D35" s="284">
        <v>3</v>
      </c>
      <c r="E35" s="281">
        <f>D35/F35</f>
        <v>0.15789473684210525</v>
      </c>
      <c r="F35" s="282">
        <f>SUM(B35,D35)</f>
        <v>19</v>
      </c>
    </row>
    <row r="36" spans="1:6" x14ac:dyDescent="0.2">
      <c r="A36" s="283" t="s">
        <v>573</v>
      </c>
      <c r="B36" s="284">
        <v>30</v>
      </c>
      <c r="C36" s="281">
        <f>B36/F36</f>
        <v>0.90909090909090906</v>
      </c>
      <c r="D36" s="284">
        <v>3</v>
      </c>
      <c r="E36" s="281">
        <f>D36/F36</f>
        <v>9.0909090909090912E-2</v>
      </c>
      <c r="F36" s="282">
        <f>SUM(B36,D36)</f>
        <v>33</v>
      </c>
    </row>
    <row r="37" spans="1:6" x14ac:dyDescent="0.2">
      <c r="A37" s="283"/>
      <c r="B37" s="284"/>
      <c r="C37" s="281"/>
      <c r="D37" s="284"/>
      <c r="E37" s="281"/>
      <c r="F37" s="282"/>
    </row>
    <row r="38" spans="1:6" x14ac:dyDescent="0.2">
      <c r="A38" s="279" t="s">
        <v>54</v>
      </c>
      <c r="B38" s="284"/>
      <c r="C38" s="281"/>
      <c r="D38" s="284"/>
      <c r="E38" s="281"/>
      <c r="F38" s="282"/>
    </row>
    <row r="39" spans="1:6" x14ac:dyDescent="0.2">
      <c r="A39" s="283" t="s">
        <v>127</v>
      </c>
      <c r="B39" s="284">
        <v>9</v>
      </c>
      <c r="C39" s="281">
        <f t="shared" ref="C39:C47" si="3">B39/F39</f>
        <v>0.75</v>
      </c>
      <c r="D39" s="284">
        <v>3</v>
      </c>
      <c r="E39" s="281">
        <f>D39/F39</f>
        <v>0.25</v>
      </c>
      <c r="F39" s="282">
        <f t="shared" ref="F39:F67" si="4">SUM(B39,D39)</f>
        <v>12</v>
      </c>
    </row>
    <row r="40" spans="1:6" x14ac:dyDescent="0.2">
      <c r="A40" s="283" t="s">
        <v>56</v>
      </c>
      <c r="B40" s="284">
        <v>2</v>
      </c>
      <c r="C40" s="281">
        <f t="shared" si="3"/>
        <v>1</v>
      </c>
      <c r="D40" s="284"/>
      <c r="E40" s="281"/>
      <c r="F40" s="282">
        <f t="shared" si="4"/>
        <v>2</v>
      </c>
    </row>
    <row r="41" spans="1:6" x14ac:dyDescent="0.2">
      <c r="A41" s="283" t="s">
        <v>128</v>
      </c>
      <c r="B41" s="284">
        <v>5</v>
      </c>
      <c r="C41" s="281">
        <f t="shared" si="3"/>
        <v>0.83333333333333337</v>
      </c>
      <c r="D41" s="284">
        <v>1</v>
      </c>
      <c r="E41" s="281">
        <f>D41/F41</f>
        <v>0.16666666666666666</v>
      </c>
      <c r="F41" s="282">
        <f t="shared" si="4"/>
        <v>6</v>
      </c>
    </row>
    <row r="42" spans="1:6" x14ac:dyDescent="0.2">
      <c r="A42" s="283" t="s">
        <v>31</v>
      </c>
      <c r="B42" s="284">
        <v>6</v>
      </c>
      <c r="C42" s="281">
        <f t="shared" si="3"/>
        <v>1</v>
      </c>
      <c r="D42" s="284"/>
      <c r="E42" s="281"/>
      <c r="F42" s="282">
        <f t="shared" si="4"/>
        <v>6</v>
      </c>
    </row>
    <row r="43" spans="1:6" x14ac:dyDescent="0.2">
      <c r="A43" s="283" t="s">
        <v>187</v>
      </c>
      <c r="B43" s="284">
        <v>12</v>
      </c>
      <c r="C43" s="281">
        <f t="shared" si="3"/>
        <v>1</v>
      </c>
      <c r="D43" s="284"/>
      <c r="E43" s="281"/>
      <c r="F43" s="282">
        <f t="shared" si="4"/>
        <v>12</v>
      </c>
    </row>
    <row r="44" spans="1:6" x14ac:dyDescent="0.2">
      <c r="A44" s="283" t="s">
        <v>62</v>
      </c>
      <c r="B44" s="284">
        <v>10</v>
      </c>
      <c r="C44" s="281">
        <f t="shared" si="3"/>
        <v>0.83333333333333337</v>
      </c>
      <c r="D44" s="284">
        <v>2</v>
      </c>
      <c r="E44" s="281">
        <f>D44/F44</f>
        <v>0.16666666666666666</v>
      </c>
      <c r="F44" s="282">
        <f t="shared" si="4"/>
        <v>12</v>
      </c>
    </row>
    <row r="45" spans="1:6" x14ac:dyDescent="0.2">
      <c r="A45" s="283" t="s">
        <v>60</v>
      </c>
      <c r="B45" s="284">
        <v>3</v>
      </c>
      <c r="C45" s="281">
        <f t="shared" si="3"/>
        <v>0.6</v>
      </c>
      <c r="D45" s="284">
        <v>2</v>
      </c>
      <c r="E45" s="281">
        <f>D45/F45</f>
        <v>0.4</v>
      </c>
      <c r="F45" s="282">
        <f t="shared" si="4"/>
        <v>5</v>
      </c>
    </row>
    <row r="46" spans="1:6" x14ac:dyDescent="0.2">
      <c r="A46" s="283" t="s">
        <v>64</v>
      </c>
      <c r="B46" s="284">
        <v>7</v>
      </c>
      <c r="C46" s="281">
        <f t="shared" si="3"/>
        <v>1</v>
      </c>
      <c r="D46" s="284"/>
      <c r="E46" s="281"/>
      <c r="F46" s="282">
        <f t="shared" si="4"/>
        <v>7</v>
      </c>
    </row>
    <row r="47" spans="1:6" x14ac:dyDescent="0.2">
      <c r="A47" s="283" t="s">
        <v>66</v>
      </c>
      <c r="B47" s="284">
        <v>12</v>
      </c>
      <c r="C47" s="281">
        <f t="shared" si="3"/>
        <v>0.92307692307692313</v>
      </c>
      <c r="D47" s="284">
        <v>1</v>
      </c>
      <c r="E47" s="281">
        <f>D47/F47</f>
        <v>7.6923076923076927E-2</v>
      </c>
      <c r="F47" s="282">
        <f t="shared" si="4"/>
        <v>13</v>
      </c>
    </row>
    <row r="48" spans="1:6" x14ac:dyDescent="0.2">
      <c r="A48" s="283" t="s">
        <v>130</v>
      </c>
      <c r="B48" s="284"/>
      <c r="C48" s="281"/>
      <c r="D48" s="284"/>
      <c r="E48" s="281"/>
      <c r="F48" s="282">
        <f t="shared" si="4"/>
        <v>0</v>
      </c>
    </row>
    <row r="49" spans="1:6" x14ac:dyDescent="0.2">
      <c r="A49" s="283" t="s">
        <v>131</v>
      </c>
      <c r="B49" s="284">
        <v>4</v>
      </c>
      <c r="C49" s="281">
        <f t="shared" ref="C49:C66" si="5">B49/F49</f>
        <v>1</v>
      </c>
      <c r="D49" s="284"/>
      <c r="E49" s="281"/>
      <c r="F49" s="282">
        <f t="shared" si="4"/>
        <v>4</v>
      </c>
    </row>
    <row r="50" spans="1:6" x14ac:dyDescent="0.2">
      <c r="A50" s="283" t="s">
        <v>70</v>
      </c>
      <c r="B50" s="284">
        <v>980</v>
      </c>
      <c r="C50" s="281">
        <f t="shared" si="5"/>
        <v>0.8797127468581688</v>
      </c>
      <c r="D50" s="284">
        <v>134</v>
      </c>
      <c r="E50" s="281">
        <f t="shared" ref="E50:E57" si="6">D50/F50</f>
        <v>0.12028725314183124</v>
      </c>
      <c r="F50" s="282">
        <f t="shared" si="4"/>
        <v>1114</v>
      </c>
    </row>
    <row r="51" spans="1:6" x14ac:dyDescent="0.2">
      <c r="A51" s="283" t="s">
        <v>149</v>
      </c>
      <c r="B51" s="284">
        <v>1432</v>
      </c>
      <c r="C51" s="281">
        <f t="shared" si="5"/>
        <v>0.8564593301435407</v>
      </c>
      <c r="D51" s="284">
        <v>240</v>
      </c>
      <c r="E51" s="281">
        <f t="shared" si="6"/>
        <v>0.14354066985645933</v>
      </c>
      <c r="F51" s="282">
        <f t="shared" si="4"/>
        <v>1672</v>
      </c>
    </row>
    <row r="52" spans="1:6" x14ac:dyDescent="0.2">
      <c r="A52" s="283" t="s">
        <v>41</v>
      </c>
      <c r="B52" s="284">
        <v>58</v>
      </c>
      <c r="C52" s="281">
        <f t="shared" si="5"/>
        <v>0.90625</v>
      </c>
      <c r="D52" s="284">
        <v>6</v>
      </c>
      <c r="E52" s="281">
        <f t="shared" si="6"/>
        <v>9.375E-2</v>
      </c>
      <c r="F52" s="282">
        <f t="shared" si="4"/>
        <v>64</v>
      </c>
    </row>
    <row r="53" spans="1:6" x14ac:dyDescent="0.2">
      <c r="A53" s="283" t="s">
        <v>43</v>
      </c>
      <c r="B53" s="284">
        <v>38</v>
      </c>
      <c r="C53" s="281">
        <f t="shared" si="5"/>
        <v>0.92682926829268297</v>
      </c>
      <c r="D53" s="284">
        <v>3</v>
      </c>
      <c r="E53" s="281">
        <f t="shared" si="6"/>
        <v>7.3170731707317069E-2</v>
      </c>
      <c r="F53" s="282">
        <f t="shared" si="4"/>
        <v>41</v>
      </c>
    </row>
    <row r="54" spans="1:6" x14ac:dyDescent="0.2">
      <c r="A54" s="283" t="s">
        <v>7</v>
      </c>
      <c r="B54" s="287">
        <v>63</v>
      </c>
      <c r="C54" s="281">
        <f t="shared" si="5"/>
        <v>0.94029850746268662</v>
      </c>
      <c r="D54" s="287">
        <v>4</v>
      </c>
      <c r="E54" s="281">
        <f t="shared" si="6"/>
        <v>5.9701492537313432E-2</v>
      </c>
      <c r="F54" s="282">
        <f t="shared" si="4"/>
        <v>67</v>
      </c>
    </row>
    <row r="55" spans="1:6" x14ac:dyDescent="0.2">
      <c r="A55" s="283" t="s">
        <v>133</v>
      </c>
      <c r="B55" s="287">
        <v>27</v>
      </c>
      <c r="C55" s="281">
        <f t="shared" si="5"/>
        <v>0.87096774193548387</v>
      </c>
      <c r="D55" s="287">
        <v>4</v>
      </c>
      <c r="E55" s="281">
        <f t="shared" si="6"/>
        <v>0.12903225806451613</v>
      </c>
      <c r="F55" s="282">
        <f t="shared" si="4"/>
        <v>31</v>
      </c>
    </row>
    <row r="56" spans="1:6" x14ac:dyDescent="0.2">
      <c r="A56" s="283" t="s">
        <v>134</v>
      </c>
      <c r="B56" s="287">
        <v>50</v>
      </c>
      <c r="C56" s="281">
        <f t="shared" si="5"/>
        <v>0.84745762711864403</v>
      </c>
      <c r="D56" s="287">
        <v>9</v>
      </c>
      <c r="E56" s="281">
        <f t="shared" si="6"/>
        <v>0.15254237288135594</v>
      </c>
      <c r="F56" s="282">
        <f t="shared" si="4"/>
        <v>59</v>
      </c>
    </row>
    <row r="57" spans="1:6" x14ac:dyDescent="0.2">
      <c r="A57" s="283" t="s">
        <v>138</v>
      </c>
      <c r="B57" s="287">
        <v>182</v>
      </c>
      <c r="C57" s="281">
        <f t="shared" si="5"/>
        <v>0.83486238532110091</v>
      </c>
      <c r="D57" s="287">
        <v>36</v>
      </c>
      <c r="E57" s="281">
        <f t="shared" si="6"/>
        <v>0.16513761467889909</v>
      </c>
      <c r="F57" s="282">
        <f t="shared" si="4"/>
        <v>218</v>
      </c>
    </row>
    <row r="58" spans="1:6" x14ac:dyDescent="0.2">
      <c r="A58" s="283" t="s">
        <v>188</v>
      </c>
      <c r="B58" s="287">
        <v>1</v>
      </c>
      <c r="C58" s="281">
        <f t="shared" si="5"/>
        <v>1</v>
      </c>
      <c r="D58" s="287"/>
      <c r="E58" s="281"/>
      <c r="F58" s="282">
        <f t="shared" si="4"/>
        <v>1</v>
      </c>
    </row>
    <row r="59" spans="1:6" ht="14.25" x14ac:dyDescent="0.2">
      <c r="A59" s="283" t="s">
        <v>601</v>
      </c>
      <c r="B59" s="287">
        <v>3</v>
      </c>
      <c r="C59" s="281">
        <f t="shared" si="5"/>
        <v>0.75</v>
      </c>
      <c r="D59" s="287">
        <v>1</v>
      </c>
      <c r="E59" s="281">
        <f t="shared" ref="E59:E66" si="7">D59/F59</f>
        <v>0.25</v>
      </c>
      <c r="F59" s="282">
        <f t="shared" si="4"/>
        <v>4</v>
      </c>
    </row>
    <row r="60" spans="1:6" x14ac:dyDescent="0.2">
      <c r="A60" s="283" t="s">
        <v>150</v>
      </c>
      <c r="B60" s="287">
        <v>12</v>
      </c>
      <c r="C60" s="281">
        <f t="shared" si="5"/>
        <v>0.92307692307692313</v>
      </c>
      <c r="D60" s="287">
        <v>1</v>
      </c>
      <c r="E60" s="281">
        <f t="shared" si="7"/>
        <v>7.6923076923076927E-2</v>
      </c>
      <c r="F60" s="282">
        <f t="shared" si="4"/>
        <v>13</v>
      </c>
    </row>
    <row r="61" spans="1:6" x14ac:dyDescent="0.2">
      <c r="A61" s="283" t="s">
        <v>135</v>
      </c>
      <c r="B61" s="287">
        <v>1</v>
      </c>
      <c r="C61" s="281">
        <f t="shared" si="5"/>
        <v>0.33333333333333331</v>
      </c>
      <c r="D61" s="287">
        <v>2</v>
      </c>
      <c r="E61" s="281">
        <f t="shared" si="7"/>
        <v>0.66666666666666663</v>
      </c>
      <c r="F61" s="282">
        <f t="shared" si="4"/>
        <v>3</v>
      </c>
    </row>
    <row r="62" spans="1:6" x14ac:dyDescent="0.2">
      <c r="A62" s="283" t="s">
        <v>81</v>
      </c>
      <c r="B62" s="287">
        <v>45</v>
      </c>
      <c r="C62" s="281">
        <f t="shared" si="5"/>
        <v>0.9375</v>
      </c>
      <c r="D62" s="287">
        <v>3</v>
      </c>
      <c r="E62" s="281">
        <f t="shared" si="7"/>
        <v>6.25E-2</v>
      </c>
      <c r="F62" s="282">
        <f t="shared" si="4"/>
        <v>48</v>
      </c>
    </row>
    <row r="63" spans="1:6" ht="14.25" x14ac:dyDescent="0.2">
      <c r="A63" s="283" t="s">
        <v>602</v>
      </c>
      <c r="B63" s="287">
        <v>4</v>
      </c>
      <c r="C63" s="281">
        <f t="shared" si="5"/>
        <v>0.8</v>
      </c>
      <c r="D63" s="287">
        <v>1</v>
      </c>
      <c r="E63" s="281">
        <f t="shared" si="7"/>
        <v>0.2</v>
      </c>
      <c r="F63" s="282">
        <f t="shared" si="4"/>
        <v>5</v>
      </c>
    </row>
    <row r="64" spans="1:6" x14ac:dyDescent="0.2">
      <c r="A64" s="283" t="s">
        <v>10</v>
      </c>
      <c r="B64" s="287">
        <v>349</v>
      </c>
      <c r="C64" s="281">
        <f t="shared" si="5"/>
        <v>0.77555555555555555</v>
      </c>
      <c r="D64" s="287">
        <v>101</v>
      </c>
      <c r="E64" s="281">
        <f t="shared" si="7"/>
        <v>0.22444444444444445</v>
      </c>
      <c r="F64" s="282">
        <f t="shared" si="4"/>
        <v>450</v>
      </c>
    </row>
    <row r="65" spans="1:10" x14ac:dyDescent="0.2">
      <c r="A65" s="283" t="s">
        <v>88</v>
      </c>
      <c r="B65" s="287">
        <v>232</v>
      </c>
      <c r="C65" s="281">
        <f t="shared" si="5"/>
        <v>0.88212927756653992</v>
      </c>
      <c r="D65" s="287">
        <v>31</v>
      </c>
      <c r="E65" s="281">
        <f t="shared" si="7"/>
        <v>0.11787072243346007</v>
      </c>
      <c r="F65" s="282">
        <f t="shared" si="4"/>
        <v>263</v>
      </c>
    </row>
    <row r="66" spans="1:10" x14ac:dyDescent="0.2">
      <c r="A66" s="283" t="s">
        <v>92</v>
      </c>
      <c r="B66" s="287">
        <v>22</v>
      </c>
      <c r="C66" s="281">
        <f t="shared" si="5"/>
        <v>0.91666666666666663</v>
      </c>
      <c r="D66" s="287">
        <v>2</v>
      </c>
      <c r="E66" s="281">
        <f t="shared" si="7"/>
        <v>8.3333333333333329E-2</v>
      </c>
      <c r="F66" s="282">
        <f t="shared" si="4"/>
        <v>24</v>
      </c>
    </row>
    <row r="67" spans="1:10" x14ac:dyDescent="0.2">
      <c r="A67" s="283" t="s">
        <v>77</v>
      </c>
      <c r="B67" s="283"/>
      <c r="C67" s="281"/>
      <c r="D67" s="287"/>
      <c r="E67" s="281"/>
      <c r="F67" s="282">
        <f t="shared" si="4"/>
        <v>0</v>
      </c>
    </row>
    <row r="68" spans="1:10" x14ac:dyDescent="0.2">
      <c r="A68" s="283"/>
      <c r="B68" s="283"/>
      <c r="C68" s="281"/>
      <c r="D68" s="287"/>
      <c r="E68" s="281"/>
      <c r="F68" s="282"/>
    </row>
    <row r="69" spans="1:10" ht="14.25" x14ac:dyDescent="0.2">
      <c r="A69" s="279" t="s">
        <v>603</v>
      </c>
      <c r="B69" s="288"/>
      <c r="C69" s="289"/>
      <c r="D69" s="288"/>
      <c r="E69" s="289"/>
      <c r="F69" s="290"/>
    </row>
    <row r="70" spans="1:10" x14ac:dyDescent="0.2">
      <c r="A70" s="283" t="s">
        <v>171</v>
      </c>
      <c r="B70" s="283">
        <v>16</v>
      </c>
      <c r="C70" s="281">
        <f>B70/F70</f>
        <v>0.76190476190476186</v>
      </c>
      <c r="D70" s="283">
        <v>5</v>
      </c>
      <c r="E70" s="281">
        <f>D70/F70</f>
        <v>0.23809523809523808</v>
      </c>
      <c r="F70" s="282">
        <f>SUM(B70,D70)</f>
        <v>21</v>
      </c>
    </row>
    <row r="71" spans="1:10" x14ac:dyDescent="0.2">
      <c r="A71" s="283" t="s">
        <v>316</v>
      </c>
      <c r="B71" s="283"/>
      <c r="C71" s="281"/>
      <c r="D71" s="283"/>
      <c r="E71" s="281"/>
      <c r="F71" s="282">
        <v>0</v>
      </c>
    </row>
    <row r="72" spans="1:10" x14ac:dyDescent="0.2">
      <c r="A72" s="283" t="s">
        <v>189</v>
      </c>
      <c r="B72" s="172"/>
      <c r="C72" s="281"/>
      <c r="D72" s="283"/>
      <c r="E72" s="281"/>
      <c r="F72" s="282">
        <f>SUM(B72,D72)</f>
        <v>0</v>
      </c>
    </row>
    <row r="73" spans="1:10" ht="13.5" thickBot="1" x14ac:dyDescent="0.25">
      <c r="A73" s="291" t="s">
        <v>168</v>
      </c>
      <c r="B73" s="291">
        <v>22</v>
      </c>
      <c r="C73" s="292">
        <f>B73/F73</f>
        <v>0.95652173913043481</v>
      </c>
      <c r="D73" s="291">
        <v>1</v>
      </c>
      <c r="E73" s="292"/>
      <c r="F73" s="293">
        <f>SUM(B73,D73)</f>
        <v>23</v>
      </c>
    </row>
    <row r="74" spans="1:10" x14ac:dyDescent="0.2">
      <c r="A74" s="294" t="s">
        <v>170</v>
      </c>
      <c r="B74" s="295">
        <f>SUM(B8:B73)</f>
        <v>11974</v>
      </c>
      <c r="C74" s="296">
        <f>B74/F74</f>
        <v>0.8461592820295385</v>
      </c>
      <c r="D74" s="295">
        <f>SUM(D8:D73)</f>
        <v>2177</v>
      </c>
      <c r="E74" s="296">
        <f>D74/F74</f>
        <v>0.15384071797046145</v>
      </c>
      <c r="F74" s="297">
        <f>SUM(F8:F73)</f>
        <v>14151</v>
      </c>
    </row>
    <row r="75" spans="1:10" ht="19.5" customHeight="1" x14ac:dyDescent="0.2">
      <c r="A75" s="422" t="s">
        <v>604</v>
      </c>
      <c r="B75" s="422"/>
      <c r="C75" s="422"/>
      <c r="D75" s="422"/>
      <c r="E75" s="448"/>
      <c r="F75" s="272"/>
    </row>
    <row r="76" spans="1:10" x14ac:dyDescent="0.2">
      <c r="F76" s="266"/>
      <c r="G76" s="266"/>
      <c r="H76" s="266"/>
      <c r="I76" s="266"/>
      <c r="J76" s="266"/>
    </row>
    <row r="77" spans="1:10" ht="39.75" customHeight="1" x14ac:dyDescent="0.2">
      <c r="A77" s="415" t="s">
        <v>605</v>
      </c>
      <c r="B77" s="415"/>
      <c r="C77" s="415"/>
      <c r="D77" s="415"/>
      <c r="E77" s="415"/>
      <c r="F77" s="415"/>
      <c r="G77" s="415"/>
      <c r="H77" s="266"/>
      <c r="I77" s="266"/>
      <c r="J77" s="266"/>
    </row>
    <row r="78" spans="1:10" ht="27" customHeight="1" x14ac:dyDescent="0.2">
      <c r="A78" s="440" t="s">
        <v>606</v>
      </c>
      <c r="B78" s="440"/>
      <c r="C78" s="440"/>
      <c r="D78" s="440"/>
      <c r="E78" s="440"/>
      <c r="F78" s="440"/>
      <c r="G78" s="440"/>
      <c r="H78" s="269"/>
      <c r="I78" s="269"/>
      <c r="J78" s="269"/>
    </row>
    <row r="79" spans="1:10" ht="14.25" x14ac:dyDescent="0.2">
      <c r="A79" s="417" t="s">
        <v>607</v>
      </c>
      <c r="B79" s="417"/>
      <c r="C79" s="417"/>
      <c r="D79" s="417"/>
      <c r="E79" s="417"/>
      <c r="F79" s="417"/>
      <c r="G79" s="417"/>
      <c r="H79" s="417"/>
      <c r="I79" s="417"/>
      <c r="J79" s="417"/>
    </row>
  </sheetData>
  <mergeCells count="9">
    <mergeCell ref="A78:G78"/>
    <mergeCell ref="A79:J79"/>
    <mergeCell ref="A1:F1"/>
    <mergeCell ref="A3:F3"/>
    <mergeCell ref="B4:E4"/>
    <mergeCell ref="B5:C5"/>
    <mergeCell ref="D5:E5"/>
    <mergeCell ref="A75:E75"/>
    <mergeCell ref="A77:G77"/>
  </mergeCells>
  <pageMargins left="0.7" right="0.7" top="0.75" bottom="0.75" header="0.3" footer="0.3"/>
  <pageSetup orientation="portrait" r:id="rId1"/>
  <rowBreaks count="1" manualBreakCount="1">
    <brk id="37" max="6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34"/>
  <sheetViews>
    <sheetView zoomScaleNormal="100" workbookViewId="0">
      <selection sqref="A1:F1"/>
    </sheetView>
  </sheetViews>
  <sheetFormatPr defaultRowHeight="12.75" x14ac:dyDescent="0.2"/>
  <cols>
    <col min="1" max="1" width="38.85546875" customWidth="1"/>
    <col min="2" max="6" width="8.7109375" customWidth="1"/>
  </cols>
  <sheetData>
    <row r="1" spans="1:6" s="22" customFormat="1" ht="44.25" customHeight="1" x14ac:dyDescent="0.2">
      <c r="A1" s="414" t="s">
        <v>631</v>
      </c>
      <c r="B1" s="414"/>
      <c r="C1" s="414"/>
      <c r="D1" s="414"/>
      <c r="E1" s="414"/>
      <c r="F1" s="414"/>
    </row>
    <row r="2" spans="1:6" s="22" customFormat="1" x14ac:dyDescent="0.2">
      <c r="A2" s="269"/>
      <c r="B2" s="269"/>
      <c r="C2" s="269"/>
      <c r="D2" s="269"/>
      <c r="E2" s="269"/>
      <c r="F2" s="269"/>
    </row>
    <row r="3" spans="1:6" ht="28.5" customHeight="1" thickBot="1" x14ac:dyDescent="0.25">
      <c r="A3" s="453" t="s">
        <v>608</v>
      </c>
      <c r="B3" s="454"/>
      <c r="C3" s="454"/>
      <c r="D3" s="454"/>
      <c r="E3" s="454"/>
      <c r="F3" s="454"/>
    </row>
    <row r="4" spans="1:6" ht="13.5" thickBot="1" x14ac:dyDescent="0.25">
      <c r="A4" s="73"/>
      <c r="B4" s="455" t="s">
        <v>154</v>
      </c>
      <c r="C4" s="455"/>
      <c r="D4" s="455"/>
      <c r="E4" s="455"/>
      <c r="F4" s="273"/>
    </row>
    <row r="5" spans="1:6" ht="26.25" customHeight="1" x14ac:dyDescent="0.2">
      <c r="A5" s="298" t="s">
        <v>19</v>
      </c>
      <c r="B5" s="449" t="s">
        <v>163</v>
      </c>
      <c r="C5" s="449"/>
      <c r="D5" s="449" t="s">
        <v>164</v>
      </c>
      <c r="E5" s="449"/>
      <c r="F5" s="299" t="s">
        <v>12</v>
      </c>
    </row>
    <row r="6" spans="1:6" x14ac:dyDescent="0.2">
      <c r="A6" s="450" t="s">
        <v>609</v>
      </c>
      <c r="B6" s="451"/>
      <c r="C6" s="451"/>
      <c r="D6" s="451"/>
      <c r="E6" s="451"/>
      <c r="F6" s="452"/>
    </row>
    <row r="7" spans="1:6" x14ac:dyDescent="0.2">
      <c r="A7" s="300" t="s">
        <v>610</v>
      </c>
      <c r="B7" s="301">
        <v>8</v>
      </c>
      <c r="C7" s="302">
        <f t="shared" ref="C7:C16" si="0">B7/F7</f>
        <v>1</v>
      </c>
      <c r="D7" s="301"/>
      <c r="E7" s="302"/>
      <c r="F7" s="303">
        <f t="shared" ref="F7:F15" si="1">SUM(B7,D7)</f>
        <v>8</v>
      </c>
    </row>
    <row r="8" spans="1:6" x14ac:dyDescent="0.2">
      <c r="A8" s="304" t="s">
        <v>342</v>
      </c>
      <c r="B8" s="305">
        <v>3</v>
      </c>
      <c r="C8" s="306">
        <f t="shared" si="0"/>
        <v>0.6</v>
      </c>
      <c r="D8" s="305">
        <v>2</v>
      </c>
      <c r="E8" s="306">
        <f t="shared" ref="E8:E16" si="2">D8/F8</f>
        <v>0.4</v>
      </c>
      <c r="F8" s="307">
        <f t="shared" si="1"/>
        <v>5</v>
      </c>
    </row>
    <row r="9" spans="1:6" x14ac:dyDescent="0.2">
      <c r="A9" s="304" t="s">
        <v>520</v>
      </c>
      <c r="B9" s="305">
        <v>400</v>
      </c>
      <c r="C9" s="306">
        <f t="shared" si="0"/>
        <v>0.79522862823061635</v>
      </c>
      <c r="D9" s="305">
        <v>103</v>
      </c>
      <c r="E9" s="306">
        <f t="shared" si="2"/>
        <v>0.2047713717693837</v>
      </c>
      <c r="F9" s="307">
        <f t="shared" si="1"/>
        <v>503</v>
      </c>
    </row>
    <row r="10" spans="1:6" x14ac:dyDescent="0.2">
      <c r="A10" s="304" t="s">
        <v>521</v>
      </c>
      <c r="B10" s="305">
        <v>265</v>
      </c>
      <c r="C10" s="306">
        <f t="shared" si="0"/>
        <v>0.75498575498575493</v>
      </c>
      <c r="D10" s="305">
        <v>86</v>
      </c>
      <c r="E10" s="306">
        <f t="shared" si="2"/>
        <v>0.24501424501424501</v>
      </c>
      <c r="F10" s="307">
        <f t="shared" si="1"/>
        <v>351</v>
      </c>
    </row>
    <row r="11" spans="1:6" ht="12.75" customHeight="1" x14ac:dyDescent="0.2">
      <c r="A11" s="300" t="s">
        <v>557</v>
      </c>
      <c r="B11" s="308">
        <v>44</v>
      </c>
      <c r="C11" s="309">
        <f t="shared" si="0"/>
        <v>0.72131147540983609</v>
      </c>
      <c r="D11" s="308">
        <v>17</v>
      </c>
      <c r="E11" s="309">
        <f t="shared" si="2"/>
        <v>0.27868852459016391</v>
      </c>
      <c r="F11" s="310">
        <f t="shared" si="1"/>
        <v>61</v>
      </c>
    </row>
    <row r="12" spans="1:6" x14ac:dyDescent="0.2">
      <c r="A12" s="311" t="s">
        <v>522</v>
      </c>
      <c r="B12" s="312">
        <v>262</v>
      </c>
      <c r="C12" s="306">
        <f t="shared" si="0"/>
        <v>0.72375690607734811</v>
      </c>
      <c r="D12" s="312">
        <v>100</v>
      </c>
      <c r="E12" s="306">
        <f t="shared" si="2"/>
        <v>0.27624309392265195</v>
      </c>
      <c r="F12" s="307">
        <f t="shared" si="1"/>
        <v>362</v>
      </c>
    </row>
    <row r="13" spans="1:6" ht="25.5" x14ac:dyDescent="0.2">
      <c r="A13" s="311" t="s">
        <v>523</v>
      </c>
      <c r="B13" s="312">
        <v>51</v>
      </c>
      <c r="C13" s="306">
        <f t="shared" si="0"/>
        <v>0.82258064516129037</v>
      </c>
      <c r="D13" s="312">
        <v>11</v>
      </c>
      <c r="E13" s="306">
        <f t="shared" si="2"/>
        <v>0.17741935483870969</v>
      </c>
      <c r="F13" s="307">
        <f t="shared" si="1"/>
        <v>62</v>
      </c>
    </row>
    <row r="14" spans="1:6" x14ac:dyDescent="0.2">
      <c r="A14" s="311" t="s">
        <v>159</v>
      </c>
      <c r="B14" s="313">
        <v>13</v>
      </c>
      <c r="C14" s="306">
        <f t="shared" si="0"/>
        <v>0.68421052631578949</v>
      </c>
      <c r="D14" s="313">
        <v>6</v>
      </c>
      <c r="E14" s="306">
        <f t="shared" si="2"/>
        <v>0.31578947368421051</v>
      </c>
      <c r="F14" s="307">
        <f t="shared" si="1"/>
        <v>19</v>
      </c>
    </row>
    <row r="15" spans="1:6" ht="13.5" thickBot="1" x14ac:dyDescent="0.25">
      <c r="A15" s="314" t="s">
        <v>524</v>
      </c>
      <c r="B15" s="315">
        <v>14</v>
      </c>
      <c r="C15" s="316">
        <f t="shared" si="0"/>
        <v>0.82352941176470584</v>
      </c>
      <c r="D15" s="315">
        <v>3</v>
      </c>
      <c r="E15" s="316">
        <f t="shared" si="2"/>
        <v>0.17647058823529413</v>
      </c>
      <c r="F15" s="317">
        <f t="shared" si="1"/>
        <v>17</v>
      </c>
    </row>
    <row r="16" spans="1:6" ht="13.5" thickBot="1" x14ac:dyDescent="0.25">
      <c r="A16" s="318" t="s">
        <v>12</v>
      </c>
      <c r="B16" s="319">
        <f>SUM(B9:B15)</f>
        <v>1049</v>
      </c>
      <c r="C16" s="320">
        <f t="shared" si="0"/>
        <v>0.76290909090909087</v>
      </c>
      <c r="D16" s="321">
        <f>SUM(D9:D15)</f>
        <v>326</v>
      </c>
      <c r="E16" s="322">
        <f t="shared" si="2"/>
        <v>0.2370909090909091</v>
      </c>
      <c r="F16" s="323">
        <f>SUM(F9:F15)</f>
        <v>1375</v>
      </c>
    </row>
    <row r="17" spans="1:6" ht="13.5" thickBot="1" x14ac:dyDescent="0.25">
      <c r="A17" s="324"/>
      <c r="B17" s="270"/>
      <c r="C17" s="270"/>
      <c r="D17" s="270"/>
      <c r="E17" s="325"/>
      <c r="F17" s="326"/>
    </row>
    <row r="18" spans="1:6" ht="13.5" thickBot="1" x14ac:dyDescent="0.25">
      <c r="A18" s="73"/>
      <c r="B18" s="455" t="s">
        <v>154</v>
      </c>
      <c r="C18" s="455"/>
      <c r="D18" s="455"/>
      <c r="E18" s="455"/>
      <c r="F18" s="273"/>
    </row>
    <row r="19" spans="1:6" x14ac:dyDescent="0.2">
      <c r="A19" s="298" t="s">
        <v>19</v>
      </c>
      <c r="B19" s="449" t="s">
        <v>163</v>
      </c>
      <c r="C19" s="449"/>
      <c r="D19" s="449" t="s">
        <v>164</v>
      </c>
      <c r="E19" s="449"/>
      <c r="F19" s="299" t="s">
        <v>12</v>
      </c>
    </row>
    <row r="20" spans="1:6" x14ac:dyDescent="0.2">
      <c r="A20" s="450" t="s">
        <v>611</v>
      </c>
      <c r="B20" s="451"/>
      <c r="C20" s="451"/>
      <c r="D20" s="451"/>
      <c r="E20" s="451"/>
      <c r="F20" s="452"/>
    </row>
    <row r="21" spans="1:6" x14ac:dyDescent="0.2">
      <c r="A21" s="300" t="s">
        <v>610</v>
      </c>
      <c r="B21" s="301">
        <v>37</v>
      </c>
      <c r="C21" s="302">
        <f t="shared" ref="C21:C30" si="3">B21/F21</f>
        <v>0.88095238095238093</v>
      </c>
      <c r="D21" s="301">
        <v>5</v>
      </c>
      <c r="E21" s="302">
        <f t="shared" ref="E21:E30" si="4">D21/F21</f>
        <v>0.11904761904761904</v>
      </c>
      <c r="F21" s="303">
        <f t="shared" ref="F21:F29" si="5">SUM(B21,D21)</f>
        <v>42</v>
      </c>
    </row>
    <row r="22" spans="1:6" x14ac:dyDescent="0.2">
      <c r="A22" s="304" t="s">
        <v>342</v>
      </c>
      <c r="B22" s="305">
        <v>5</v>
      </c>
      <c r="C22" s="306">
        <f t="shared" si="3"/>
        <v>0.55555555555555558</v>
      </c>
      <c r="D22" s="305">
        <v>4</v>
      </c>
      <c r="E22" s="306">
        <f t="shared" si="4"/>
        <v>0.44444444444444442</v>
      </c>
      <c r="F22" s="307">
        <f t="shared" si="5"/>
        <v>9</v>
      </c>
    </row>
    <row r="23" spans="1:6" x14ac:dyDescent="0.2">
      <c r="A23" s="304" t="s">
        <v>520</v>
      </c>
      <c r="B23" s="305">
        <v>540</v>
      </c>
      <c r="C23" s="306">
        <f t="shared" si="3"/>
        <v>0.80597014925373134</v>
      </c>
      <c r="D23" s="305">
        <v>130</v>
      </c>
      <c r="E23" s="306">
        <f t="shared" si="4"/>
        <v>0.19402985074626866</v>
      </c>
      <c r="F23" s="307">
        <f t="shared" si="5"/>
        <v>670</v>
      </c>
    </row>
    <row r="24" spans="1:6" x14ac:dyDescent="0.2">
      <c r="A24" s="304" t="s">
        <v>521</v>
      </c>
      <c r="B24" s="305">
        <v>387</v>
      </c>
      <c r="C24" s="306">
        <f t="shared" si="3"/>
        <v>0.7648221343873518</v>
      </c>
      <c r="D24" s="305">
        <v>119</v>
      </c>
      <c r="E24" s="306">
        <f t="shared" si="4"/>
        <v>0.23517786561264822</v>
      </c>
      <c r="F24" s="307">
        <f t="shared" si="5"/>
        <v>506</v>
      </c>
    </row>
    <row r="25" spans="1:6" x14ac:dyDescent="0.2">
      <c r="A25" s="300" t="s">
        <v>557</v>
      </c>
      <c r="B25" s="308">
        <v>144</v>
      </c>
      <c r="C25" s="309">
        <f t="shared" si="3"/>
        <v>0.8089887640449438</v>
      </c>
      <c r="D25" s="308">
        <v>34</v>
      </c>
      <c r="E25" s="309">
        <f t="shared" si="4"/>
        <v>0.19101123595505617</v>
      </c>
      <c r="F25" s="310">
        <f t="shared" si="5"/>
        <v>178</v>
      </c>
    </row>
    <row r="26" spans="1:6" x14ac:dyDescent="0.2">
      <c r="A26" s="311" t="s">
        <v>522</v>
      </c>
      <c r="B26" s="312">
        <v>68</v>
      </c>
      <c r="C26" s="306">
        <f t="shared" si="3"/>
        <v>0.62385321100917435</v>
      </c>
      <c r="D26" s="312">
        <v>41</v>
      </c>
      <c r="E26" s="306">
        <f t="shared" si="4"/>
        <v>0.37614678899082571</v>
      </c>
      <c r="F26" s="307">
        <f t="shared" si="5"/>
        <v>109</v>
      </c>
    </row>
    <row r="27" spans="1:6" ht="25.5" x14ac:dyDescent="0.2">
      <c r="A27" s="311" t="s">
        <v>523</v>
      </c>
      <c r="B27" s="312">
        <v>25</v>
      </c>
      <c r="C27" s="306">
        <f t="shared" si="3"/>
        <v>0.75757575757575757</v>
      </c>
      <c r="D27" s="312">
        <v>8</v>
      </c>
      <c r="E27" s="306">
        <f t="shared" si="4"/>
        <v>0.24242424242424243</v>
      </c>
      <c r="F27" s="307">
        <f t="shared" si="5"/>
        <v>33</v>
      </c>
    </row>
    <row r="28" spans="1:6" x14ac:dyDescent="0.2">
      <c r="A28" s="304" t="s">
        <v>524</v>
      </c>
      <c r="B28" s="305">
        <v>21</v>
      </c>
      <c r="C28" s="306">
        <f t="shared" si="3"/>
        <v>0.91304347826086951</v>
      </c>
      <c r="D28" s="305">
        <v>2</v>
      </c>
      <c r="E28" s="306">
        <f t="shared" si="4"/>
        <v>8.6956521739130432E-2</v>
      </c>
      <c r="F28" s="307">
        <f t="shared" si="5"/>
        <v>23</v>
      </c>
    </row>
    <row r="29" spans="1:6" ht="13.5" thickBot="1" x14ac:dyDescent="0.25">
      <c r="A29" s="327" t="s">
        <v>159</v>
      </c>
      <c r="B29" s="328">
        <v>42</v>
      </c>
      <c r="C29" s="316">
        <f t="shared" si="3"/>
        <v>0.71186440677966101</v>
      </c>
      <c r="D29" s="328">
        <v>17</v>
      </c>
      <c r="E29" s="316">
        <f t="shared" si="4"/>
        <v>0.28813559322033899</v>
      </c>
      <c r="F29" s="317">
        <f t="shared" si="5"/>
        <v>59</v>
      </c>
    </row>
    <row r="30" spans="1:6" ht="13.5" thickBot="1" x14ac:dyDescent="0.25">
      <c r="A30" s="318" t="s">
        <v>12</v>
      </c>
      <c r="B30" s="319">
        <f>SUM(B23:B28)</f>
        <v>1185</v>
      </c>
      <c r="C30" s="320">
        <f t="shared" si="3"/>
        <v>0.78011849901250818</v>
      </c>
      <c r="D30" s="321">
        <f>SUM(D23:D28)</f>
        <v>334</v>
      </c>
      <c r="E30" s="322">
        <f t="shared" si="4"/>
        <v>0.21988150098749176</v>
      </c>
      <c r="F30" s="329">
        <f>SUM(F23:F28)</f>
        <v>1519</v>
      </c>
    </row>
    <row r="32" spans="1:6" ht="14.25" x14ac:dyDescent="0.2">
      <c r="A32" s="423" t="s">
        <v>604</v>
      </c>
      <c r="B32" s="423"/>
      <c r="C32" s="423"/>
      <c r="D32" s="423"/>
      <c r="E32" s="423"/>
      <c r="F32" s="423"/>
    </row>
    <row r="34" spans="1:1" x14ac:dyDescent="0.2">
      <c r="A34" s="22" t="s">
        <v>612</v>
      </c>
    </row>
  </sheetData>
  <mergeCells count="11">
    <mergeCell ref="B19:C19"/>
    <mergeCell ref="D19:E19"/>
    <mergeCell ref="A20:F20"/>
    <mergeCell ref="A32:F32"/>
    <mergeCell ref="A1:F1"/>
    <mergeCell ref="A3:F3"/>
    <mergeCell ref="B4:E4"/>
    <mergeCell ref="B5:C5"/>
    <mergeCell ref="D5:E5"/>
    <mergeCell ref="A6:F6"/>
    <mergeCell ref="B18:E18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92"/>
  <sheetViews>
    <sheetView zoomScaleNormal="100" workbookViewId="0">
      <selection sqref="A1:F1"/>
    </sheetView>
  </sheetViews>
  <sheetFormatPr defaultRowHeight="12.75" x14ac:dyDescent="0.2"/>
  <cols>
    <col min="1" max="1" width="42.7109375" customWidth="1"/>
    <col min="2" max="6" width="8.7109375" customWidth="1"/>
  </cols>
  <sheetData>
    <row r="1" spans="1:6" s="22" customFormat="1" ht="44.25" customHeight="1" x14ac:dyDescent="0.2">
      <c r="A1" s="414" t="s">
        <v>631</v>
      </c>
      <c r="B1" s="414"/>
      <c r="C1" s="414"/>
      <c r="D1" s="414"/>
      <c r="E1" s="414"/>
      <c r="F1" s="414"/>
    </row>
    <row r="2" spans="1:6" s="22" customFormat="1" x14ac:dyDescent="0.2">
      <c r="A2" s="269"/>
      <c r="B2" s="269"/>
      <c r="C2" s="269"/>
      <c r="D2" s="269"/>
      <c r="E2" s="269"/>
      <c r="F2" s="269"/>
    </row>
    <row r="3" spans="1:6" ht="33" customHeight="1" x14ac:dyDescent="0.2">
      <c r="A3" s="442" t="s">
        <v>613</v>
      </c>
      <c r="B3" s="442"/>
      <c r="C3" s="442"/>
      <c r="D3" s="442"/>
      <c r="E3" s="442"/>
      <c r="F3" s="442"/>
    </row>
    <row r="4" spans="1:6" ht="24.75" customHeight="1" x14ac:dyDescent="0.2">
      <c r="A4" s="330" t="s">
        <v>99</v>
      </c>
      <c r="B4" s="447" t="s">
        <v>173</v>
      </c>
      <c r="C4" s="447"/>
      <c r="D4" s="447" t="s">
        <v>174</v>
      </c>
      <c r="E4" s="447"/>
      <c r="F4" s="331" t="s">
        <v>12</v>
      </c>
    </row>
    <row r="5" spans="1:6" ht="19.5" customHeight="1" x14ac:dyDescent="0.2">
      <c r="A5" s="456" t="s">
        <v>169</v>
      </c>
      <c r="B5" s="456"/>
      <c r="C5" s="456"/>
      <c r="D5" s="456"/>
      <c r="E5" s="456"/>
      <c r="F5" s="456"/>
    </row>
    <row r="6" spans="1:6" x14ac:dyDescent="0.2">
      <c r="A6" s="332" t="s">
        <v>103</v>
      </c>
      <c r="B6" s="333"/>
      <c r="C6" s="334"/>
      <c r="D6" s="333"/>
      <c r="E6" s="334"/>
      <c r="F6" s="333"/>
    </row>
    <row r="7" spans="1:6" x14ac:dyDescent="0.2">
      <c r="A7" s="283" t="s">
        <v>31</v>
      </c>
      <c r="B7" s="335">
        <v>366</v>
      </c>
      <c r="C7" s="306">
        <f t="shared" ref="C7:C18" si="0">B7/F7</f>
        <v>0.99186991869918695</v>
      </c>
      <c r="D7" s="335">
        <v>3</v>
      </c>
      <c r="E7" s="306">
        <f t="shared" ref="E7:E15" si="1">D7/F7</f>
        <v>8.130081300813009E-3</v>
      </c>
      <c r="F7" s="282">
        <f t="shared" ref="F7:F25" si="2">B7+D7</f>
        <v>369</v>
      </c>
    </row>
    <row r="8" spans="1:6" ht="25.5" x14ac:dyDescent="0.2">
      <c r="A8" s="336" t="s">
        <v>115</v>
      </c>
      <c r="B8" s="335">
        <v>2676</v>
      </c>
      <c r="C8" s="306">
        <f t="shared" si="0"/>
        <v>0.99258160237388726</v>
      </c>
      <c r="D8" s="335">
        <v>20</v>
      </c>
      <c r="E8" s="306">
        <f t="shared" si="1"/>
        <v>7.4183976261127599E-3</v>
      </c>
      <c r="F8" s="282">
        <f t="shared" si="2"/>
        <v>2696</v>
      </c>
    </row>
    <row r="9" spans="1:6" ht="25.5" x14ac:dyDescent="0.2">
      <c r="A9" s="336" t="s">
        <v>116</v>
      </c>
      <c r="B9" s="335">
        <v>1686</v>
      </c>
      <c r="C9" s="306">
        <f t="shared" si="0"/>
        <v>0.99001761597181448</v>
      </c>
      <c r="D9" s="335">
        <v>17</v>
      </c>
      <c r="E9" s="306">
        <f t="shared" si="1"/>
        <v>9.982384028185555E-3</v>
      </c>
      <c r="F9" s="282">
        <f t="shared" si="2"/>
        <v>1703</v>
      </c>
    </row>
    <row r="10" spans="1:6" x14ac:dyDescent="0.2">
      <c r="A10" s="283" t="s">
        <v>117</v>
      </c>
      <c r="B10" s="335">
        <v>1475</v>
      </c>
      <c r="C10" s="306">
        <f t="shared" si="0"/>
        <v>0.9872824631860776</v>
      </c>
      <c r="D10" s="335">
        <v>19</v>
      </c>
      <c r="E10" s="306">
        <f t="shared" si="1"/>
        <v>1.2717536813922356E-2</v>
      </c>
      <c r="F10" s="282">
        <f t="shared" si="2"/>
        <v>1494</v>
      </c>
    </row>
    <row r="11" spans="1:6" ht="25.5" x14ac:dyDescent="0.2">
      <c r="A11" s="336" t="s">
        <v>118</v>
      </c>
      <c r="B11" s="337">
        <v>2557</v>
      </c>
      <c r="C11" s="306">
        <f t="shared" si="0"/>
        <v>0.99223903764066745</v>
      </c>
      <c r="D11" s="337">
        <v>20</v>
      </c>
      <c r="E11" s="306">
        <f t="shared" si="1"/>
        <v>7.7609623593325574E-3</v>
      </c>
      <c r="F11" s="282">
        <f t="shared" si="2"/>
        <v>2577</v>
      </c>
    </row>
    <row r="12" spans="1:6" ht="25.5" x14ac:dyDescent="0.2">
      <c r="A12" s="336" t="s">
        <v>155</v>
      </c>
      <c r="B12" s="335">
        <v>2390</v>
      </c>
      <c r="C12" s="306">
        <f t="shared" si="0"/>
        <v>0.98394400988060926</v>
      </c>
      <c r="D12" s="335">
        <v>39</v>
      </c>
      <c r="E12" s="306">
        <f t="shared" si="1"/>
        <v>1.6055990119390694E-2</v>
      </c>
      <c r="F12" s="282">
        <f t="shared" si="2"/>
        <v>2429</v>
      </c>
    </row>
    <row r="13" spans="1:6" ht="25.5" x14ac:dyDescent="0.2">
      <c r="A13" s="336" t="s">
        <v>119</v>
      </c>
      <c r="B13" s="335">
        <v>4620</v>
      </c>
      <c r="C13" s="306">
        <f t="shared" si="0"/>
        <v>0.99014144877839694</v>
      </c>
      <c r="D13" s="335">
        <v>46</v>
      </c>
      <c r="E13" s="306">
        <f t="shared" si="1"/>
        <v>9.8585512216030867E-3</v>
      </c>
      <c r="F13" s="282">
        <f t="shared" si="2"/>
        <v>4666</v>
      </c>
    </row>
    <row r="14" spans="1:6" x14ac:dyDescent="0.2">
      <c r="A14" s="283" t="s">
        <v>41</v>
      </c>
      <c r="B14" s="335">
        <v>528</v>
      </c>
      <c r="C14" s="306">
        <f t="shared" si="0"/>
        <v>0.99622641509433962</v>
      </c>
      <c r="D14" s="335">
        <v>2</v>
      </c>
      <c r="E14" s="306">
        <f t="shared" si="1"/>
        <v>3.7735849056603774E-3</v>
      </c>
      <c r="F14" s="282">
        <f t="shared" si="2"/>
        <v>530</v>
      </c>
    </row>
    <row r="15" spans="1:6" x14ac:dyDescent="0.2">
      <c r="A15" s="283" t="s">
        <v>43</v>
      </c>
      <c r="B15" s="335">
        <v>2469</v>
      </c>
      <c r="C15" s="306">
        <f t="shared" si="0"/>
        <v>0.99476228847703463</v>
      </c>
      <c r="D15" s="335">
        <v>13</v>
      </c>
      <c r="E15" s="306">
        <f t="shared" si="1"/>
        <v>5.2377115229653506E-3</v>
      </c>
      <c r="F15" s="282">
        <f t="shared" si="2"/>
        <v>2482</v>
      </c>
    </row>
    <row r="16" spans="1:6" x14ac:dyDescent="0.2">
      <c r="A16" s="283" t="s">
        <v>35</v>
      </c>
      <c r="B16" s="335">
        <v>39</v>
      </c>
      <c r="C16" s="306">
        <f t="shared" si="0"/>
        <v>1</v>
      </c>
      <c r="D16" s="335"/>
      <c r="E16" s="306"/>
      <c r="F16" s="282">
        <f t="shared" si="2"/>
        <v>39</v>
      </c>
    </row>
    <row r="17" spans="1:6" x14ac:dyDescent="0.2">
      <c r="A17" s="283" t="s">
        <v>120</v>
      </c>
      <c r="B17" s="335">
        <v>30</v>
      </c>
      <c r="C17" s="306">
        <f t="shared" si="0"/>
        <v>1</v>
      </c>
      <c r="D17" s="335"/>
      <c r="E17" s="306"/>
      <c r="F17" s="282">
        <f t="shared" si="2"/>
        <v>30</v>
      </c>
    </row>
    <row r="18" spans="1:6" x14ac:dyDescent="0.2">
      <c r="A18" s="283" t="s">
        <v>121</v>
      </c>
      <c r="B18" s="335">
        <v>399</v>
      </c>
      <c r="C18" s="306">
        <f t="shared" si="0"/>
        <v>0.9925373134328358</v>
      </c>
      <c r="D18" s="335">
        <v>3</v>
      </c>
      <c r="E18" s="306">
        <f>D18/F18</f>
        <v>7.462686567164179E-3</v>
      </c>
      <c r="F18" s="282">
        <f t="shared" si="2"/>
        <v>402</v>
      </c>
    </row>
    <row r="19" spans="1:6" x14ac:dyDescent="0.2">
      <c r="A19" s="283" t="s">
        <v>150</v>
      </c>
      <c r="B19" s="335"/>
      <c r="C19" s="306"/>
      <c r="D19" s="335"/>
      <c r="E19" s="306"/>
      <c r="F19" s="282">
        <f t="shared" si="2"/>
        <v>0</v>
      </c>
    </row>
    <row r="20" spans="1:6" x14ac:dyDescent="0.2">
      <c r="A20" s="283" t="s">
        <v>45</v>
      </c>
      <c r="B20" s="335"/>
      <c r="C20" s="306"/>
      <c r="D20" s="335"/>
      <c r="E20" s="306"/>
      <c r="F20" s="282">
        <f t="shared" si="2"/>
        <v>0</v>
      </c>
    </row>
    <row r="21" spans="1:6" x14ac:dyDescent="0.2">
      <c r="A21" s="283" t="s">
        <v>47</v>
      </c>
      <c r="B21" s="335">
        <v>34</v>
      </c>
      <c r="C21" s="306">
        <f>B21/F21</f>
        <v>1</v>
      </c>
      <c r="D21" s="335"/>
      <c r="E21" s="306"/>
      <c r="F21" s="282">
        <f t="shared" si="2"/>
        <v>34</v>
      </c>
    </row>
    <row r="22" spans="1:6" ht="25.5" x14ac:dyDescent="0.2">
      <c r="A22" s="336" t="s">
        <v>122</v>
      </c>
      <c r="B22" s="335">
        <v>1974</v>
      </c>
      <c r="C22" s="306">
        <f>B22/F22</f>
        <v>0.9924585218702866</v>
      </c>
      <c r="D22" s="335">
        <v>15</v>
      </c>
      <c r="E22" s="306">
        <f>D22/F22</f>
        <v>7.5414781297134239E-3</v>
      </c>
      <c r="F22" s="282">
        <f t="shared" si="2"/>
        <v>1989</v>
      </c>
    </row>
    <row r="23" spans="1:6" ht="25.5" x14ac:dyDescent="0.2">
      <c r="A23" s="336" t="s">
        <v>123</v>
      </c>
      <c r="B23" s="335">
        <v>904</v>
      </c>
      <c r="C23" s="306">
        <f>B23/F23</f>
        <v>0.99122807017543857</v>
      </c>
      <c r="D23" s="335">
        <v>8</v>
      </c>
      <c r="E23" s="306">
        <f>D23/F23</f>
        <v>8.771929824561403E-3</v>
      </c>
      <c r="F23" s="282">
        <f t="shared" si="2"/>
        <v>912</v>
      </c>
    </row>
    <row r="24" spans="1:6" x14ac:dyDescent="0.2">
      <c r="A24" s="283" t="s">
        <v>124</v>
      </c>
      <c r="B24" s="335">
        <v>1687</v>
      </c>
      <c r="C24" s="306">
        <f>B24/F24</f>
        <v>0.98367346938775513</v>
      </c>
      <c r="D24" s="335">
        <v>28</v>
      </c>
      <c r="E24" s="306">
        <f>D24/F24</f>
        <v>1.6326530612244899E-2</v>
      </c>
      <c r="F24" s="282">
        <f t="shared" si="2"/>
        <v>1715</v>
      </c>
    </row>
    <row r="25" spans="1:6" x14ac:dyDescent="0.2">
      <c r="A25" s="283" t="s">
        <v>50</v>
      </c>
      <c r="B25" s="335">
        <v>1986</v>
      </c>
      <c r="C25" s="306">
        <f>B25/F25</f>
        <v>0.99498997995991989</v>
      </c>
      <c r="D25" s="335">
        <v>10</v>
      </c>
      <c r="E25" s="306">
        <f>D25/F25</f>
        <v>5.0100200400801601E-3</v>
      </c>
      <c r="F25" s="282">
        <f t="shared" si="2"/>
        <v>1996</v>
      </c>
    </row>
    <row r="26" spans="1:6" x14ac:dyDescent="0.2">
      <c r="A26" s="283"/>
      <c r="B26" s="335"/>
      <c r="C26" s="306"/>
      <c r="D26" s="335"/>
      <c r="E26" s="306"/>
      <c r="F26" s="282"/>
    </row>
    <row r="27" spans="1:6" x14ac:dyDescent="0.2">
      <c r="A27" s="279" t="s">
        <v>526</v>
      </c>
      <c r="B27" s="335"/>
      <c r="C27" s="306"/>
      <c r="D27" s="335"/>
      <c r="E27" s="306"/>
      <c r="F27" s="282"/>
    </row>
    <row r="28" spans="1:6" x14ac:dyDescent="0.2">
      <c r="A28" s="300" t="s">
        <v>610</v>
      </c>
      <c r="B28" s="338">
        <v>55</v>
      </c>
      <c r="C28" s="302">
        <f t="shared" ref="C28:C33" si="3">B28/F28</f>
        <v>0.96491228070175439</v>
      </c>
      <c r="D28" s="338">
        <v>2</v>
      </c>
      <c r="E28" s="302">
        <f>D28/F28</f>
        <v>3.5087719298245612E-2</v>
      </c>
      <c r="F28" s="290">
        <f t="shared" ref="F28:F35" si="4">B28+D28</f>
        <v>57</v>
      </c>
    </row>
    <row r="29" spans="1:6" x14ac:dyDescent="0.2">
      <c r="A29" s="304" t="s">
        <v>462</v>
      </c>
      <c r="B29" s="335">
        <v>32</v>
      </c>
      <c r="C29" s="306">
        <f t="shared" si="3"/>
        <v>0.96969696969696972</v>
      </c>
      <c r="D29" s="335">
        <v>1</v>
      </c>
      <c r="E29" s="306">
        <f>D29/F29</f>
        <v>3.0303030303030304E-2</v>
      </c>
      <c r="F29" s="282">
        <f t="shared" si="4"/>
        <v>33</v>
      </c>
    </row>
    <row r="30" spans="1:6" x14ac:dyDescent="0.2">
      <c r="A30" s="304" t="s">
        <v>520</v>
      </c>
      <c r="B30" s="335">
        <v>326</v>
      </c>
      <c r="C30" s="306">
        <f t="shared" si="3"/>
        <v>0.96449704142011838</v>
      </c>
      <c r="D30" s="335">
        <v>12</v>
      </c>
      <c r="E30" s="306">
        <f>D30/F30</f>
        <v>3.5502958579881658E-2</v>
      </c>
      <c r="F30" s="282">
        <f t="shared" si="4"/>
        <v>338</v>
      </c>
    </row>
    <row r="31" spans="1:6" x14ac:dyDescent="0.2">
      <c r="A31" s="304" t="s">
        <v>521</v>
      </c>
      <c r="B31" s="335">
        <v>56</v>
      </c>
      <c r="C31" s="306">
        <f t="shared" si="3"/>
        <v>0.94915254237288138</v>
      </c>
      <c r="D31" s="335">
        <v>3</v>
      </c>
      <c r="E31" s="306">
        <f>D31/F31</f>
        <v>5.0847457627118647E-2</v>
      </c>
      <c r="F31" s="282">
        <f t="shared" si="4"/>
        <v>59</v>
      </c>
    </row>
    <row r="32" spans="1:6" x14ac:dyDescent="0.2">
      <c r="A32" s="300" t="s">
        <v>557</v>
      </c>
      <c r="B32" s="338">
        <v>48</v>
      </c>
      <c r="C32" s="302">
        <f t="shared" si="3"/>
        <v>0.97959183673469385</v>
      </c>
      <c r="D32" s="338">
        <v>1</v>
      </c>
      <c r="E32" s="302">
        <f>D32/F32</f>
        <v>2.0408163265306121E-2</v>
      </c>
      <c r="F32" s="290">
        <f t="shared" si="4"/>
        <v>49</v>
      </c>
    </row>
    <row r="33" spans="1:6" x14ac:dyDescent="0.2">
      <c r="A33" s="311" t="s">
        <v>522</v>
      </c>
      <c r="B33" s="335">
        <v>13</v>
      </c>
      <c r="C33" s="306">
        <f t="shared" si="3"/>
        <v>1</v>
      </c>
      <c r="D33" s="335"/>
      <c r="E33" s="306"/>
      <c r="F33" s="282">
        <f t="shared" si="4"/>
        <v>13</v>
      </c>
    </row>
    <row r="34" spans="1:6" ht="14.25" customHeight="1" x14ac:dyDescent="0.2">
      <c r="A34" s="339" t="s">
        <v>523</v>
      </c>
      <c r="B34" s="335"/>
      <c r="C34" s="306"/>
      <c r="D34" s="335"/>
      <c r="E34" s="306"/>
      <c r="F34" s="282">
        <f t="shared" si="4"/>
        <v>0</v>
      </c>
    </row>
    <row r="35" spans="1:6" x14ac:dyDescent="0.2">
      <c r="A35" s="283" t="s">
        <v>524</v>
      </c>
      <c r="B35" s="335">
        <v>84</v>
      </c>
      <c r="C35" s="306">
        <f>B35/F35</f>
        <v>0.97674418604651159</v>
      </c>
      <c r="D35" s="335">
        <v>2</v>
      </c>
      <c r="E35" s="306">
        <f>D35/F35</f>
        <v>2.3255813953488372E-2</v>
      </c>
      <c r="F35" s="282">
        <f t="shared" si="4"/>
        <v>86</v>
      </c>
    </row>
    <row r="36" spans="1:6" x14ac:dyDescent="0.2">
      <c r="A36" s="283"/>
      <c r="B36" s="335"/>
      <c r="C36" s="306"/>
      <c r="D36" s="335"/>
      <c r="E36" s="306"/>
      <c r="F36" s="282"/>
    </row>
    <row r="37" spans="1:6" x14ac:dyDescent="0.2">
      <c r="A37" s="279" t="s">
        <v>525</v>
      </c>
      <c r="B37" s="335"/>
      <c r="C37" s="306"/>
      <c r="D37" s="335"/>
      <c r="E37" s="306"/>
      <c r="F37" s="282"/>
    </row>
    <row r="38" spans="1:6" x14ac:dyDescent="0.2">
      <c r="A38" s="283" t="s">
        <v>159</v>
      </c>
      <c r="B38" s="335">
        <v>50</v>
      </c>
      <c r="C38" s="306">
        <f>B38/F38</f>
        <v>1</v>
      </c>
      <c r="D38" s="335"/>
      <c r="E38" s="306"/>
      <c r="F38" s="282">
        <f>B38+D38</f>
        <v>50</v>
      </c>
    </row>
    <row r="39" spans="1:6" x14ac:dyDescent="0.2">
      <c r="A39" s="283"/>
      <c r="B39" s="335"/>
      <c r="C39" s="306"/>
      <c r="D39" s="335"/>
      <c r="E39" s="306"/>
      <c r="F39" s="282"/>
    </row>
    <row r="40" spans="1:6" x14ac:dyDescent="0.2">
      <c r="A40" s="279" t="s">
        <v>125</v>
      </c>
      <c r="B40" s="335"/>
      <c r="C40" s="306"/>
      <c r="D40" s="335"/>
      <c r="E40" s="306"/>
      <c r="F40" s="282"/>
    </row>
    <row r="41" spans="1:6" x14ac:dyDescent="0.2">
      <c r="A41" s="288" t="s">
        <v>126</v>
      </c>
      <c r="B41" s="335">
        <v>1384</v>
      </c>
      <c r="C41" s="306">
        <f>B41/F41</f>
        <v>0.98645759087669282</v>
      </c>
      <c r="D41" s="335">
        <v>19</v>
      </c>
      <c r="E41" s="306">
        <f>D41/F41</f>
        <v>1.35424091233072E-2</v>
      </c>
      <c r="F41" s="282">
        <f>B41+D41</f>
        <v>1403</v>
      </c>
    </row>
    <row r="42" spans="1:6" x14ac:dyDescent="0.2">
      <c r="A42" s="288" t="s">
        <v>141</v>
      </c>
      <c r="B42" s="335">
        <v>1</v>
      </c>
      <c r="C42" s="306">
        <f>B42/F42</f>
        <v>1</v>
      </c>
      <c r="D42" s="335"/>
      <c r="E42" s="306"/>
      <c r="F42" s="282">
        <f>B42+D42</f>
        <v>1</v>
      </c>
    </row>
    <row r="43" spans="1:6" x14ac:dyDescent="0.2">
      <c r="A43" s="288"/>
      <c r="B43" s="335"/>
      <c r="C43" s="306"/>
      <c r="D43" s="335"/>
      <c r="E43" s="306"/>
      <c r="F43" s="282"/>
    </row>
    <row r="44" spans="1:6" ht="14.25" x14ac:dyDescent="0.2">
      <c r="A44" s="340" t="s">
        <v>614</v>
      </c>
      <c r="B44" s="335"/>
      <c r="C44" s="306"/>
      <c r="D44" s="335"/>
      <c r="E44" s="306"/>
      <c r="F44" s="282"/>
    </row>
    <row r="45" spans="1:6" x14ac:dyDescent="0.2">
      <c r="A45" s="288" t="s">
        <v>571</v>
      </c>
      <c r="B45" s="335">
        <v>142</v>
      </c>
      <c r="C45" s="306">
        <f>B45/F45</f>
        <v>0.98611111111111116</v>
      </c>
      <c r="D45" s="335">
        <v>2</v>
      </c>
      <c r="E45" s="306">
        <f>D45/F45</f>
        <v>1.3888888888888888E-2</v>
      </c>
      <c r="F45" s="282">
        <f>SUM(B45,D45)</f>
        <v>144</v>
      </c>
    </row>
    <row r="46" spans="1:6" x14ac:dyDescent="0.2">
      <c r="A46" s="288" t="s">
        <v>572</v>
      </c>
      <c r="B46" s="335">
        <v>21</v>
      </c>
      <c r="C46" s="306">
        <f>B46/F46</f>
        <v>1</v>
      </c>
      <c r="D46" s="335"/>
      <c r="E46" s="306"/>
      <c r="F46" s="282">
        <f>SUM(B46,D46)</f>
        <v>21</v>
      </c>
    </row>
    <row r="47" spans="1:6" x14ac:dyDescent="0.2">
      <c r="A47" s="288" t="s">
        <v>573</v>
      </c>
      <c r="B47" s="335">
        <v>2</v>
      </c>
      <c r="C47" s="306">
        <f>B47/F47</f>
        <v>1</v>
      </c>
      <c r="D47" s="335"/>
      <c r="E47" s="306"/>
      <c r="F47" s="282">
        <f>SUM(B47,D47)</f>
        <v>2</v>
      </c>
    </row>
    <row r="48" spans="1:6" x14ac:dyDescent="0.2">
      <c r="A48" s="288"/>
      <c r="B48" s="335"/>
      <c r="C48" s="306"/>
      <c r="D48" s="335"/>
      <c r="E48" s="306"/>
      <c r="F48" s="282"/>
    </row>
    <row r="49" spans="1:6" x14ac:dyDescent="0.2">
      <c r="A49" s="279" t="s">
        <v>54</v>
      </c>
      <c r="B49" s="335"/>
      <c r="C49" s="306"/>
      <c r="D49" s="335"/>
      <c r="E49" s="306"/>
      <c r="F49" s="282"/>
    </row>
    <row r="50" spans="1:6" x14ac:dyDescent="0.2">
      <c r="A50" s="283" t="s">
        <v>127</v>
      </c>
      <c r="B50" s="335">
        <v>27</v>
      </c>
      <c r="C50" s="306">
        <f>B50/F50</f>
        <v>0.9642857142857143</v>
      </c>
      <c r="D50" s="335">
        <v>1</v>
      </c>
      <c r="E50" s="306">
        <f>D50/F50</f>
        <v>3.5714285714285712E-2</v>
      </c>
      <c r="F50" s="282">
        <f t="shared" ref="F50:F77" si="5">B50+D50</f>
        <v>28</v>
      </c>
    </row>
    <row r="51" spans="1:6" x14ac:dyDescent="0.2">
      <c r="A51" s="283" t="s">
        <v>56</v>
      </c>
      <c r="B51" s="335"/>
      <c r="C51" s="306"/>
      <c r="D51" s="335"/>
      <c r="E51" s="306"/>
      <c r="F51" s="282">
        <f t="shared" si="5"/>
        <v>0</v>
      </c>
    </row>
    <row r="52" spans="1:6" x14ac:dyDescent="0.2">
      <c r="A52" s="283" t="s">
        <v>128</v>
      </c>
      <c r="B52" s="335">
        <v>15</v>
      </c>
      <c r="C52" s="306">
        <f t="shared" ref="C52:C76" si="6">B52/F52</f>
        <v>0.88235294117647056</v>
      </c>
      <c r="D52" s="335">
        <v>2</v>
      </c>
      <c r="E52" s="306">
        <f>D52/F52</f>
        <v>0.11764705882352941</v>
      </c>
      <c r="F52" s="282">
        <f t="shared" si="5"/>
        <v>17</v>
      </c>
    </row>
    <row r="53" spans="1:6" x14ac:dyDescent="0.2">
      <c r="A53" s="283" t="s">
        <v>31</v>
      </c>
      <c r="B53" s="335">
        <v>21</v>
      </c>
      <c r="C53" s="306">
        <f t="shared" si="6"/>
        <v>1</v>
      </c>
      <c r="D53" s="335"/>
      <c r="E53" s="306"/>
      <c r="F53" s="282">
        <f t="shared" si="5"/>
        <v>21</v>
      </c>
    </row>
    <row r="54" spans="1:6" x14ac:dyDescent="0.2">
      <c r="A54" s="283" t="s">
        <v>62</v>
      </c>
      <c r="B54" s="335">
        <v>19</v>
      </c>
      <c r="C54" s="306">
        <f t="shared" si="6"/>
        <v>0.95</v>
      </c>
      <c r="D54" s="335">
        <v>1</v>
      </c>
      <c r="E54" s="306">
        <f>D54/F54</f>
        <v>0.05</v>
      </c>
      <c r="F54" s="282">
        <f t="shared" si="5"/>
        <v>20</v>
      </c>
    </row>
    <row r="55" spans="1:6" x14ac:dyDescent="0.2">
      <c r="A55" s="283" t="s">
        <v>129</v>
      </c>
      <c r="B55" s="335">
        <v>15</v>
      </c>
      <c r="C55" s="306">
        <f t="shared" si="6"/>
        <v>1</v>
      </c>
      <c r="D55" s="335"/>
      <c r="E55" s="306"/>
      <c r="F55" s="282">
        <f t="shared" si="5"/>
        <v>15</v>
      </c>
    </row>
    <row r="56" spans="1:6" x14ac:dyDescent="0.2">
      <c r="A56" s="283" t="s">
        <v>64</v>
      </c>
      <c r="B56" s="335">
        <v>23</v>
      </c>
      <c r="C56" s="306">
        <f t="shared" si="6"/>
        <v>1</v>
      </c>
      <c r="D56" s="335"/>
      <c r="E56" s="306"/>
      <c r="F56" s="282">
        <f t="shared" si="5"/>
        <v>23</v>
      </c>
    </row>
    <row r="57" spans="1:6" x14ac:dyDescent="0.2">
      <c r="A57" s="283" t="s">
        <v>66</v>
      </c>
      <c r="B57" s="335">
        <v>12</v>
      </c>
      <c r="C57" s="306">
        <f t="shared" si="6"/>
        <v>1</v>
      </c>
      <c r="D57" s="335"/>
      <c r="E57" s="306"/>
      <c r="F57" s="282">
        <f t="shared" si="5"/>
        <v>12</v>
      </c>
    </row>
    <row r="58" spans="1:6" x14ac:dyDescent="0.2">
      <c r="A58" s="283" t="s">
        <v>130</v>
      </c>
      <c r="B58" s="335">
        <v>6</v>
      </c>
      <c r="C58" s="306">
        <f t="shared" si="6"/>
        <v>1</v>
      </c>
      <c r="D58" s="335"/>
      <c r="E58" s="306"/>
      <c r="F58" s="282">
        <f t="shared" si="5"/>
        <v>6</v>
      </c>
    </row>
    <row r="59" spans="1:6" x14ac:dyDescent="0.2">
      <c r="A59" s="283" t="s">
        <v>131</v>
      </c>
      <c r="B59" s="335">
        <v>13</v>
      </c>
      <c r="C59" s="306">
        <f t="shared" si="6"/>
        <v>1</v>
      </c>
      <c r="D59" s="335"/>
      <c r="E59" s="306"/>
      <c r="F59" s="282">
        <f t="shared" si="5"/>
        <v>13</v>
      </c>
    </row>
    <row r="60" spans="1:6" x14ac:dyDescent="0.2">
      <c r="A60" s="283" t="s">
        <v>70</v>
      </c>
      <c r="B60" s="335">
        <v>1560</v>
      </c>
      <c r="C60" s="306">
        <f t="shared" si="6"/>
        <v>0.99299809038828768</v>
      </c>
      <c r="D60" s="335">
        <v>11</v>
      </c>
      <c r="E60" s="306">
        <f>D60/F60</f>
        <v>7.0019096117122856E-3</v>
      </c>
      <c r="F60" s="282">
        <f t="shared" si="5"/>
        <v>1571</v>
      </c>
    </row>
    <row r="61" spans="1:6" x14ac:dyDescent="0.2">
      <c r="A61" s="283" t="s">
        <v>132</v>
      </c>
      <c r="B61" s="335">
        <v>2805</v>
      </c>
      <c r="C61" s="306">
        <f t="shared" si="6"/>
        <v>0.98872047937962637</v>
      </c>
      <c r="D61" s="335">
        <v>32</v>
      </c>
      <c r="E61" s="306">
        <f>D61/F61</f>
        <v>1.1279520620373634E-2</v>
      </c>
      <c r="F61" s="282">
        <f t="shared" si="5"/>
        <v>2837</v>
      </c>
    </row>
    <row r="62" spans="1:6" x14ac:dyDescent="0.2">
      <c r="A62" s="283" t="s">
        <v>41</v>
      </c>
      <c r="B62" s="335">
        <v>199</v>
      </c>
      <c r="C62" s="306">
        <f t="shared" si="6"/>
        <v>0.995</v>
      </c>
      <c r="D62" s="335">
        <v>1</v>
      </c>
      <c r="E62" s="306">
        <f>D62/F62</f>
        <v>5.0000000000000001E-3</v>
      </c>
      <c r="F62" s="282">
        <f t="shared" si="5"/>
        <v>200</v>
      </c>
    </row>
    <row r="63" spans="1:6" x14ac:dyDescent="0.2">
      <c r="A63" s="283" t="s">
        <v>43</v>
      </c>
      <c r="B63" s="335">
        <v>202</v>
      </c>
      <c r="C63" s="306">
        <f t="shared" si="6"/>
        <v>1</v>
      </c>
      <c r="D63" s="335"/>
      <c r="E63" s="306"/>
      <c r="F63" s="282">
        <f t="shared" si="5"/>
        <v>202</v>
      </c>
    </row>
    <row r="64" spans="1:6" x14ac:dyDescent="0.2">
      <c r="A64" s="283" t="s">
        <v>7</v>
      </c>
      <c r="B64" s="335">
        <v>433</v>
      </c>
      <c r="C64" s="306">
        <f t="shared" si="6"/>
        <v>1</v>
      </c>
      <c r="D64" s="335"/>
      <c r="E64" s="306"/>
      <c r="F64" s="282">
        <f t="shared" si="5"/>
        <v>433</v>
      </c>
    </row>
    <row r="65" spans="1:6" x14ac:dyDescent="0.2">
      <c r="A65" s="283" t="s">
        <v>133</v>
      </c>
      <c r="B65" s="335">
        <v>84</v>
      </c>
      <c r="C65" s="306">
        <f t="shared" si="6"/>
        <v>1</v>
      </c>
      <c r="D65" s="335"/>
      <c r="E65" s="306"/>
      <c r="F65" s="282">
        <f t="shared" si="5"/>
        <v>84</v>
      </c>
    </row>
    <row r="66" spans="1:6" x14ac:dyDescent="0.2">
      <c r="A66" s="283" t="s">
        <v>134</v>
      </c>
      <c r="B66" s="335">
        <v>8</v>
      </c>
      <c r="C66" s="306">
        <f t="shared" si="6"/>
        <v>1</v>
      </c>
      <c r="D66" s="335"/>
      <c r="E66" s="306"/>
      <c r="F66" s="282">
        <f t="shared" si="5"/>
        <v>8</v>
      </c>
    </row>
    <row r="67" spans="1:6" x14ac:dyDescent="0.2">
      <c r="A67" s="283" t="s">
        <v>121</v>
      </c>
      <c r="B67" s="335">
        <v>56</v>
      </c>
      <c r="C67" s="306">
        <f t="shared" si="6"/>
        <v>0.98245614035087714</v>
      </c>
      <c r="D67" s="335">
        <v>1</v>
      </c>
      <c r="E67" s="306">
        <f>D67/F67</f>
        <v>1.7543859649122806E-2</v>
      </c>
      <c r="F67" s="282">
        <f t="shared" si="5"/>
        <v>57</v>
      </c>
    </row>
    <row r="68" spans="1:6" x14ac:dyDescent="0.2">
      <c r="A68" s="283" t="s">
        <v>188</v>
      </c>
      <c r="B68" s="335">
        <v>2</v>
      </c>
      <c r="C68" s="306">
        <f t="shared" si="6"/>
        <v>1</v>
      </c>
      <c r="D68" s="335"/>
      <c r="E68" s="306"/>
      <c r="F68" s="282">
        <f t="shared" si="5"/>
        <v>2</v>
      </c>
    </row>
    <row r="69" spans="1:6" ht="14.25" x14ac:dyDescent="0.2">
      <c r="A69" s="283" t="s">
        <v>615</v>
      </c>
      <c r="B69" s="335">
        <v>1</v>
      </c>
      <c r="C69" s="306">
        <f t="shared" si="6"/>
        <v>1</v>
      </c>
      <c r="D69" s="335"/>
      <c r="E69" s="306"/>
      <c r="F69" s="282">
        <f t="shared" si="5"/>
        <v>1</v>
      </c>
    </row>
    <row r="70" spans="1:6" x14ac:dyDescent="0.2">
      <c r="A70" s="283" t="s">
        <v>150</v>
      </c>
      <c r="B70" s="335">
        <v>9</v>
      </c>
      <c r="C70" s="306">
        <f t="shared" si="6"/>
        <v>1</v>
      </c>
      <c r="D70" s="335"/>
      <c r="E70" s="306"/>
      <c r="F70" s="282">
        <f t="shared" si="5"/>
        <v>9</v>
      </c>
    </row>
    <row r="71" spans="1:6" x14ac:dyDescent="0.2">
      <c r="A71" s="283" t="s">
        <v>135</v>
      </c>
      <c r="B71" s="335">
        <v>22</v>
      </c>
      <c r="C71" s="306">
        <f t="shared" si="6"/>
        <v>1</v>
      </c>
      <c r="D71" s="335"/>
      <c r="E71" s="306"/>
      <c r="F71" s="282">
        <f t="shared" si="5"/>
        <v>22</v>
      </c>
    </row>
    <row r="72" spans="1:6" x14ac:dyDescent="0.2">
      <c r="A72" s="283" t="s">
        <v>81</v>
      </c>
      <c r="B72" s="335">
        <v>121</v>
      </c>
      <c r="C72" s="306">
        <f t="shared" si="6"/>
        <v>0.98373983739837401</v>
      </c>
      <c r="D72" s="335">
        <v>2</v>
      </c>
      <c r="E72" s="306">
        <f>D72/F72</f>
        <v>1.6260162601626018E-2</v>
      </c>
      <c r="F72" s="282">
        <f t="shared" si="5"/>
        <v>123</v>
      </c>
    </row>
    <row r="73" spans="1:6" ht="14.25" x14ac:dyDescent="0.2">
      <c r="A73" s="283" t="s">
        <v>616</v>
      </c>
      <c r="B73" s="335">
        <v>29</v>
      </c>
      <c r="C73" s="306">
        <f t="shared" si="6"/>
        <v>1</v>
      </c>
      <c r="D73" s="335"/>
      <c r="E73" s="306"/>
      <c r="F73" s="282">
        <f t="shared" si="5"/>
        <v>29</v>
      </c>
    </row>
    <row r="74" spans="1:6" x14ac:dyDescent="0.2">
      <c r="A74" s="283" t="s">
        <v>10</v>
      </c>
      <c r="B74" s="335">
        <v>996</v>
      </c>
      <c r="C74" s="306">
        <f t="shared" si="6"/>
        <v>0.991044776119403</v>
      </c>
      <c r="D74" s="335">
        <v>9</v>
      </c>
      <c r="E74" s="306">
        <f>D74/F74</f>
        <v>8.9552238805970154E-3</v>
      </c>
      <c r="F74" s="282">
        <f t="shared" si="5"/>
        <v>1005</v>
      </c>
    </row>
    <row r="75" spans="1:6" x14ac:dyDescent="0.2">
      <c r="A75" s="283" t="s">
        <v>88</v>
      </c>
      <c r="B75" s="335">
        <v>489</v>
      </c>
      <c r="C75" s="306">
        <f t="shared" si="6"/>
        <v>0.98787878787878791</v>
      </c>
      <c r="D75" s="335">
        <v>6</v>
      </c>
      <c r="E75" s="306">
        <f>D75/F75</f>
        <v>1.2121212121212121E-2</v>
      </c>
      <c r="F75" s="282">
        <f t="shared" si="5"/>
        <v>495</v>
      </c>
    </row>
    <row r="76" spans="1:6" x14ac:dyDescent="0.2">
      <c r="A76" s="283" t="s">
        <v>136</v>
      </c>
      <c r="B76" s="335">
        <v>43</v>
      </c>
      <c r="C76" s="306">
        <f t="shared" si="6"/>
        <v>1</v>
      </c>
      <c r="D76" s="335"/>
      <c r="E76" s="306"/>
      <c r="F76" s="282">
        <f t="shared" si="5"/>
        <v>43</v>
      </c>
    </row>
    <row r="77" spans="1:6" x14ac:dyDescent="0.2">
      <c r="A77" s="283" t="s">
        <v>137</v>
      </c>
      <c r="B77" s="335"/>
      <c r="C77" s="306"/>
      <c r="D77" s="335"/>
      <c r="E77" s="306"/>
      <c r="F77" s="282">
        <f t="shared" si="5"/>
        <v>0</v>
      </c>
    </row>
    <row r="78" spans="1:6" x14ac:dyDescent="0.2">
      <c r="A78" s="283"/>
      <c r="B78" s="335"/>
      <c r="C78" s="306"/>
      <c r="D78" s="335"/>
      <c r="E78" s="306"/>
      <c r="F78" s="282"/>
    </row>
    <row r="79" spans="1:6" ht="14.25" x14ac:dyDescent="0.2">
      <c r="A79" s="279" t="s">
        <v>617</v>
      </c>
      <c r="B79" s="335"/>
      <c r="C79" s="306"/>
      <c r="D79" s="335"/>
      <c r="E79" s="306"/>
      <c r="F79" s="282"/>
    </row>
    <row r="80" spans="1:6" x14ac:dyDescent="0.2">
      <c r="A80" s="283" t="s">
        <v>171</v>
      </c>
      <c r="B80" s="335">
        <v>21</v>
      </c>
      <c r="C80" s="306">
        <f t="shared" ref="C80:C85" si="7">B80/F80</f>
        <v>1</v>
      </c>
      <c r="D80" s="335"/>
      <c r="E80" s="306"/>
      <c r="F80" s="282">
        <f>SUM(B80,D80)</f>
        <v>21</v>
      </c>
    </row>
    <row r="81" spans="1:10" x14ac:dyDescent="0.2">
      <c r="A81" s="283" t="s">
        <v>434</v>
      </c>
      <c r="B81" s="338">
        <v>1</v>
      </c>
      <c r="C81" s="306">
        <f t="shared" si="7"/>
        <v>1</v>
      </c>
      <c r="D81" s="338"/>
      <c r="E81" s="306"/>
      <c r="F81" s="282">
        <f>SUM(B81,D81)</f>
        <v>1</v>
      </c>
    </row>
    <row r="82" spans="1:10" x14ac:dyDescent="0.2">
      <c r="A82" s="283" t="s">
        <v>193</v>
      </c>
      <c r="B82" s="335">
        <v>7</v>
      </c>
      <c r="C82" s="306">
        <f t="shared" si="7"/>
        <v>1</v>
      </c>
      <c r="D82" s="335"/>
      <c r="E82" s="306"/>
      <c r="F82" s="282">
        <f>SUM(B82,D82)</f>
        <v>7</v>
      </c>
    </row>
    <row r="83" spans="1:10" x14ac:dyDescent="0.2">
      <c r="A83" s="283" t="s">
        <v>189</v>
      </c>
      <c r="B83" s="335">
        <v>7</v>
      </c>
      <c r="C83" s="306">
        <f t="shared" si="7"/>
        <v>1</v>
      </c>
      <c r="D83" s="335"/>
      <c r="E83" s="306"/>
      <c r="F83" s="282">
        <f>SUM(B83,D83)</f>
        <v>7</v>
      </c>
    </row>
    <row r="84" spans="1:10" ht="13.5" thickBot="1" x14ac:dyDescent="0.25">
      <c r="A84" s="291" t="s">
        <v>168</v>
      </c>
      <c r="B84" s="341">
        <v>26</v>
      </c>
      <c r="C84" s="316">
        <f t="shared" si="7"/>
        <v>0.89655172413793105</v>
      </c>
      <c r="D84" s="341">
        <v>3</v>
      </c>
      <c r="E84" s="316">
        <f>D84/F84</f>
        <v>0.10344827586206896</v>
      </c>
      <c r="F84" s="293">
        <f>SUM(B84,D84)</f>
        <v>29</v>
      </c>
    </row>
    <row r="85" spans="1:10" x14ac:dyDescent="0.2">
      <c r="A85" s="342" t="s">
        <v>170</v>
      </c>
      <c r="B85" s="295">
        <f>SUM(B7:B84)</f>
        <v>35306</v>
      </c>
      <c r="C85" s="343">
        <f t="shared" si="7"/>
        <v>0.99007291082445315</v>
      </c>
      <c r="D85" s="295">
        <f>SUM(D7:D84)</f>
        <v>354</v>
      </c>
      <c r="E85" s="343">
        <f>D85/F85</f>
        <v>9.9270891755468306E-3</v>
      </c>
      <c r="F85" s="297">
        <f>B85+D85</f>
        <v>35660</v>
      </c>
    </row>
    <row r="86" spans="1:10" x14ac:dyDescent="0.2">
      <c r="A86" s="344"/>
      <c r="B86" s="345"/>
      <c r="C86" s="346"/>
      <c r="D86" s="345"/>
      <c r="E86" s="346"/>
      <c r="F86" s="347"/>
    </row>
    <row r="87" spans="1:10" ht="14.25" x14ac:dyDescent="0.2">
      <c r="A87" s="423" t="s">
        <v>618</v>
      </c>
      <c r="B87" s="423"/>
      <c r="C87" s="423"/>
      <c r="D87" s="423"/>
      <c r="E87" s="423"/>
      <c r="F87" s="423"/>
    </row>
    <row r="88" spans="1:10" x14ac:dyDescent="0.2">
      <c r="A88" s="271"/>
      <c r="B88" s="271"/>
      <c r="C88" s="271"/>
      <c r="D88" s="271"/>
      <c r="E88" s="271"/>
      <c r="F88" s="271"/>
    </row>
    <row r="89" spans="1:10" x14ac:dyDescent="0.2">
      <c r="A89" s="271" t="s">
        <v>619</v>
      </c>
      <c r="B89" s="271"/>
      <c r="C89" s="271"/>
      <c r="D89" s="271"/>
      <c r="E89" s="271"/>
      <c r="F89" s="271"/>
    </row>
    <row r="90" spans="1:10" ht="45.75" customHeight="1" x14ac:dyDescent="0.2">
      <c r="A90" s="415" t="s">
        <v>620</v>
      </c>
      <c r="B90" s="457"/>
      <c r="C90" s="457"/>
      <c r="D90" s="457"/>
      <c r="E90" s="457"/>
      <c r="F90" s="457"/>
      <c r="G90" s="457"/>
    </row>
    <row r="91" spans="1:10" ht="27" customHeight="1" x14ac:dyDescent="0.2">
      <c r="A91" s="440" t="s">
        <v>621</v>
      </c>
      <c r="B91" s="440"/>
      <c r="C91" s="440"/>
      <c r="D91" s="440"/>
      <c r="E91" s="440"/>
      <c r="F91" s="440"/>
      <c r="G91" s="440"/>
      <c r="H91" s="269"/>
      <c r="I91" s="269"/>
      <c r="J91" s="269"/>
    </row>
    <row r="92" spans="1:10" ht="14.25" x14ac:dyDescent="0.2">
      <c r="A92" s="417" t="s">
        <v>622</v>
      </c>
      <c r="B92" s="417"/>
      <c r="C92" s="417"/>
      <c r="D92" s="417"/>
      <c r="E92" s="417"/>
      <c r="F92" s="417"/>
      <c r="G92" s="417"/>
      <c r="H92" s="266"/>
      <c r="I92" s="266"/>
      <c r="J92" s="266"/>
    </row>
  </sheetData>
  <mergeCells count="9">
    <mergeCell ref="A91:G91"/>
    <mergeCell ref="A92:G92"/>
    <mergeCell ref="A1:F1"/>
    <mergeCell ref="A3:F3"/>
    <mergeCell ref="B4:C4"/>
    <mergeCell ref="D4:E4"/>
    <mergeCell ref="A5:F5"/>
    <mergeCell ref="A87:F87"/>
    <mergeCell ref="A90:G90"/>
  </mergeCells>
  <pageMargins left="0.7" right="0.7" top="0.75" bottom="0.75" header="0.3" footer="0.3"/>
  <pageSetup scale="96" orientation="portrait" r:id="rId1"/>
  <rowBreaks count="1" manualBreakCount="1">
    <brk id="43" max="6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13"/>
  <sheetViews>
    <sheetView zoomScaleNormal="100" workbookViewId="0">
      <selection sqref="A1:F1"/>
    </sheetView>
  </sheetViews>
  <sheetFormatPr defaultRowHeight="12.75" x14ac:dyDescent="0.2"/>
  <cols>
    <col min="1" max="1" width="33.85546875" style="22" customWidth="1"/>
    <col min="2" max="8" width="8.7109375" style="22" customWidth="1"/>
    <col min="9" max="16384" width="9.140625" style="22"/>
  </cols>
  <sheetData>
    <row r="1" spans="1:8" ht="44.25" customHeight="1" x14ac:dyDescent="0.2">
      <c r="A1" s="414" t="s">
        <v>631</v>
      </c>
      <c r="B1" s="414"/>
      <c r="C1" s="414"/>
      <c r="D1" s="414"/>
      <c r="E1" s="414"/>
      <c r="F1" s="414"/>
    </row>
    <row r="2" spans="1:8" x14ac:dyDescent="0.2">
      <c r="A2" s="269"/>
      <c r="B2" s="269"/>
      <c r="C2" s="269"/>
      <c r="D2" s="269"/>
      <c r="E2" s="269"/>
      <c r="F2" s="269"/>
    </row>
    <row r="3" spans="1:8" ht="17.25" customHeight="1" x14ac:dyDescent="0.2">
      <c r="A3" s="442" t="s">
        <v>623</v>
      </c>
      <c r="B3" s="442"/>
      <c r="C3" s="442"/>
      <c r="D3" s="442"/>
      <c r="E3" s="442"/>
      <c r="F3" s="442"/>
      <c r="G3" s="442"/>
      <c r="H3" s="442"/>
    </row>
    <row r="4" spans="1:8" ht="24" customHeight="1" x14ac:dyDescent="0.2">
      <c r="A4" s="330" t="s">
        <v>99</v>
      </c>
      <c r="B4" s="447" t="s">
        <v>165</v>
      </c>
      <c r="C4" s="447"/>
      <c r="D4" s="447" t="s">
        <v>166</v>
      </c>
      <c r="E4" s="447"/>
      <c r="F4" s="447" t="s">
        <v>167</v>
      </c>
      <c r="G4" s="447"/>
      <c r="H4" s="331" t="s">
        <v>12</v>
      </c>
    </row>
    <row r="5" spans="1:8" ht="24" customHeight="1" x14ac:dyDescent="0.2">
      <c r="A5" s="348" t="s">
        <v>169</v>
      </c>
      <c r="B5" s="277"/>
      <c r="C5" s="277"/>
      <c r="D5" s="277"/>
      <c r="E5" s="277"/>
      <c r="F5" s="277"/>
      <c r="G5" s="277"/>
      <c r="H5" s="349"/>
    </row>
    <row r="6" spans="1:8" x14ac:dyDescent="0.2">
      <c r="A6" s="279" t="s">
        <v>28</v>
      </c>
      <c r="B6" s="333"/>
      <c r="C6" s="334"/>
      <c r="D6" s="333"/>
      <c r="E6" s="334"/>
      <c r="F6" s="333"/>
      <c r="G6" s="334"/>
      <c r="H6" s="333"/>
    </row>
    <row r="7" spans="1:8" x14ac:dyDescent="0.2">
      <c r="A7" s="283" t="s">
        <v>35</v>
      </c>
      <c r="B7" s="350">
        <v>6</v>
      </c>
      <c r="C7" s="351">
        <f>B7/H7</f>
        <v>0.54545454545454541</v>
      </c>
      <c r="D7" s="350">
        <v>5</v>
      </c>
      <c r="E7" s="351">
        <f>D7/H7</f>
        <v>0.45454545454545453</v>
      </c>
      <c r="F7" s="350"/>
      <c r="G7" s="351"/>
      <c r="H7" s="352">
        <f>SUM(B7,D7,F7)</f>
        <v>11</v>
      </c>
    </row>
    <row r="8" spans="1:8" x14ac:dyDescent="0.2">
      <c r="A8" s="283" t="s">
        <v>134</v>
      </c>
      <c r="B8" s="350">
        <v>1</v>
      </c>
      <c r="C8" s="351">
        <f>B8/H8</f>
        <v>0.25</v>
      </c>
      <c r="D8" s="350">
        <v>3</v>
      </c>
      <c r="E8" s="351">
        <f>D8/H8</f>
        <v>0.75</v>
      </c>
      <c r="F8" s="350"/>
      <c r="G8" s="351"/>
      <c r="H8" s="352">
        <f>SUM(B8,D8,F8)</f>
        <v>4</v>
      </c>
    </row>
    <row r="9" spans="1:8" ht="13.5" thickBot="1" x14ac:dyDescent="0.25">
      <c r="A9" s="291" t="s">
        <v>121</v>
      </c>
      <c r="B9" s="353">
        <v>32</v>
      </c>
      <c r="C9" s="231">
        <f>B9/H9</f>
        <v>0.47761194029850745</v>
      </c>
      <c r="D9" s="353">
        <v>33</v>
      </c>
      <c r="E9" s="231">
        <f>D9/H9</f>
        <v>0.4925373134328358</v>
      </c>
      <c r="F9" s="353">
        <v>2</v>
      </c>
      <c r="G9" s="231">
        <f>F9/H9</f>
        <v>2.9850746268656716E-2</v>
      </c>
      <c r="H9" s="354">
        <f>SUM(B9,D9,F9)</f>
        <v>67</v>
      </c>
    </row>
    <row r="10" spans="1:8" x14ac:dyDescent="0.2">
      <c r="A10" s="213" t="s">
        <v>12</v>
      </c>
      <c r="B10" s="355">
        <f>SUM(B7:B9)</f>
        <v>39</v>
      </c>
      <c r="C10" s="356">
        <f>B10/H10</f>
        <v>0.47560975609756095</v>
      </c>
      <c r="D10" s="357">
        <f>SUM(D7:D9)</f>
        <v>41</v>
      </c>
      <c r="E10" s="356">
        <f>D10/H10</f>
        <v>0.5</v>
      </c>
      <c r="F10" s="357">
        <f>SUM(F7:F9)</f>
        <v>2</v>
      </c>
      <c r="G10" s="356">
        <f>F10/H10</f>
        <v>2.4390243902439025E-2</v>
      </c>
      <c r="H10" s="358">
        <f>SUM(B10,D10,F10)</f>
        <v>82</v>
      </c>
    </row>
    <row r="12" spans="1:8" ht="28.5" customHeight="1" x14ac:dyDescent="0.2">
      <c r="A12" s="414" t="s">
        <v>598</v>
      </c>
      <c r="B12" s="414"/>
      <c r="C12" s="414"/>
      <c r="D12" s="414"/>
      <c r="E12" s="414"/>
      <c r="F12" s="414"/>
      <c r="G12" s="414"/>
      <c r="H12" s="414"/>
    </row>
    <row r="13" spans="1:8" ht="28.5" customHeight="1" x14ac:dyDescent="0.2">
      <c r="A13" s="268"/>
      <c r="B13" s="268"/>
      <c r="C13" s="268"/>
      <c r="D13" s="268"/>
      <c r="E13" s="268"/>
      <c r="F13" s="268"/>
      <c r="G13" s="268"/>
      <c r="H13" s="268"/>
    </row>
  </sheetData>
  <mergeCells count="6">
    <mergeCell ref="A12:H12"/>
    <mergeCell ref="A1:F1"/>
    <mergeCell ref="A3:H3"/>
    <mergeCell ref="B4:C4"/>
    <mergeCell ref="D4:E4"/>
    <mergeCell ref="F4:G4"/>
  </mergeCells>
  <pageMargins left="0.7" right="0.7" top="0.75" bottom="0.75" header="0.3" footer="0.3"/>
  <pageSetup scale="97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14"/>
  <sheetViews>
    <sheetView zoomScaleNormal="100" workbookViewId="0">
      <selection sqref="A1:F1"/>
    </sheetView>
  </sheetViews>
  <sheetFormatPr defaultRowHeight="12.75" x14ac:dyDescent="0.2"/>
  <cols>
    <col min="1" max="1" width="22.42578125" customWidth="1"/>
    <col min="2" max="6" width="8.7109375" customWidth="1"/>
  </cols>
  <sheetData>
    <row r="1" spans="1:7" s="22" customFormat="1" ht="66.75" customHeight="1" x14ac:dyDescent="0.2">
      <c r="A1" s="414" t="s">
        <v>631</v>
      </c>
      <c r="B1" s="414"/>
      <c r="C1" s="414"/>
      <c r="D1" s="414"/>
      <c r="E1" s="414"/>
      <c r="F1" s="414"/>
    </row>
    <row r="2" spans="1:7" s="22" customFormat="1" x14ac:dyDescent="0.2">
      <c r="A2" s="269"/>
      <c r="B2" s="269"/>
      <c r="C2" s="269"/>
      <c r="D2" s="269"/>
      <c r="E2" s="269"/>
      <c r="F2" s="269"/>
    </row>
    <row r="3" spans="1:7" ht="44.25" customHeight="1" thickBot="1" x14ac:dyDescent="0.25">
      <c r="A3" s="459" t="s">
        <v>624</v>
      </c>
      <c r="B3" s="419"/>
      <c r="C3" s="419"/>
      <c r="D3" s="419"/>
      <c r="E3" s="419"/>
      <c r="F3" s="419"/>
      <c r="G3" s="267"/>
    </row>
    <row r="4" spans="1:7" ht="13.5" thickBot="1" x14ac:dyDescent="0.25">
      <c r="A4" s="359"/>
      <c r="B4" s="455" t="s">
        <v>154</v>
      </c>
      <c r="C4" s="455"/>
      <c r="D4" s="455"/>
      <c r="E4" s="455"/>
      <c r="F4" s="360"/>
      <c r="G4" s="267"/>
    </row>
    <row r="5" spans="1:7" ht="26.25" customHeight="1" x14ac:dyDescent="0.2">
      <c r="A5" s="361" t="s">
        <v>108</v>
      </c>
      <c r="B5" s="460" t="s">
        <v>163</v>
      </c>
      <c r="C5" s="460"/>
      <c r="D5" s="460" t="s">
        <v>164</v>
      </c>
      <c r="E5" s="460"/>
      <c r="F5" s="362" t="s">
        <v>12</v>
      </c>
      <c r="G5" s="267"/>
    </row>
    <row r="6" spans="1:7" x14ac:dyDescent="0.2">
      <c r="A6" s="363" t="s">
        <v>625</v>
      </c>
      <c r="B6" s="364">
        <v>319</v>
      </c>
      <c r="C6" s="346">
        <f t="shared" ref="C6:C11" si="0">B6/F6</f>
        <v>0.79156327543424321</v>
      </c>
      <c r="D6" s="365">
        <v>84</v>
      </c>
      <c r="E6" s="346">
        <f t="shared" ref="E6:E11" si="1">D6/F6</f>
        <v>0.20843672456575682</v>
      </c>
      <c r="F6" s="366">
        <f t="shared" ref="F6:F11" si="2">(B6+D6)</f>
        <v>403</v>
      </c>
      <c r="G6" s="367"/>
    </row>
    <row r="7" spans="1:7" x14ac:dyDescent="0.2">
      <c r="A7" s="363" t="s">
        <v>109</v>
      </c>
      <c r="B7" s="364">
        <v>157</v>
      </c>
      <c r="C7" s="346">
        <f t="shared" si="0"/>
        <v>0.74761904761904763</v>
      </c>
      <c r="D7" s="365">
        <v>53</v>
      </c>
      <c r="E7" s="346">
        <f t="shared" si="1"/>
        <v>0.25238095238095237</v>
      </c>
      <c r="F7" s="366">
        <f t="shared" si="2"/>
        <v>210</v>
      </c>
      <c r="G7" s="367"/>
    </row>
    <row r="8" spans="1:7" x14ac:dyDescent="0.2">
      <c r="A8" s="363" t="s">
        <v>110</v>
      </c>
      <c r="B8" s="364">
        <v>103</v>
      </c>
      <c r="C8" s="346">
        <f t="shared" si="0"/>
        <v>0.75735294117647056</v>
      </c>
      <c r="D8" s="365">
        <v>33</v>
      </c>
      <c r="E8" s="346">
        <f t="shared" si="1"/>
        <v>0.24264705882352941</v>
      </c>
      <c r="F8" s="366">
        <f t="shared" si="2"/>
        <v>136</v>
      </c>
      <c r="G8" s="367"/>
    </row>
    <row r="9" spans="1:7" x14ac:dyDescent="0.2">
      <c r="A9" s="368" t="s">
        <v>111</v>
      </c>
      <c r="B9" s="364">
        <v>71</v>
      </c>
      <c r="C9" s="346">
        <f t="shared" si="0"/>
        <v>0.78021978021978022</v>
      </c>
      <c r="D9" s="365">
        <v>20</v>
      </c>
      <c r="E9" s="346">
        <f t="shared" si="1"/>
        <v>0.21978021978021978</v>
      </c>
      <c r="F9" s="366">
        <f t="shared" si="2"/>
        <v>91</v>
      </c>
      <c r="G9" s="367"/>
    </row>
    <row r="10" spans="1:7" x14ac:dyDescent="0.2">
      <c r="A10" s="368" t="s">
        <v>112</v>
      </c>
      <c r="B10" s="364">
        <v>100</v>
      </c>
      <c r="C10" s="346">
        <f t="shared" si="0"/>
        <v>0.74626865671641796</v>
      </c>
      <c r="D10" s="365">
        <v>34</v>
      </c>
      <c r="E10" s="346">
        <f t="shared" si="1"/>
        <v>0.2537313432835821</v>
      </c>
      <c r="F10" s="366">
        <f t="shared" si="2"/>
        <v>134</v>
      </c>
      <c r="G10" s="367"/>
    </row>
    <row r="11" spans="1:7" x14ac:dyDescent="0.2">
      <c r="A11" s="369" t="s">
        <v>12</v>
      </c>
      <c r="B11" s="370">
        <f>SUM(B6:B10)</f>
        <v>750</v>
      </c>
      <c r="C11" s="371">
        <f t="shared" si="0"/>
        <v>0.77002053388090352</v>
      </c>
      <c r="D11" s="370">
        <f>SUM(D6:D10)</f>
        <v>224</v>
      </c>
      <c r="E11" s="371">
        <f t="shared" si="1"/>
        <v>0.2299794661190965</v>
      </c>
      <c r="F11" s="372">
        <f t="shared" si="2"/>
        <v>974</v>
      </c>
      <c r="G11" s="373"/>
    </row>
    <row r="12" spans="1:7" x14ac:dyDescent="0.2">
      <c r="A12" s="267"/>
      <c r="B12" s="267"/>
      <c r="C12" s="267"/>
      <c r="D12" s="267"/>
      <c r="E12" s="267"/>
      <c r="F12" s="374"/>
      <c r="G12" s="267"/>
    </row>
    <row r="13" spans="1:7" ht="14.25" x14ac:dyDescent="0.2">
      <c r="A13" s="422" t="s">
        <v>604</v>
      </c>
      <c r="B13" s="422"/>
      <c r="C13" s="422"/>
      <c r="D13" s="422"/>
      <c r="E13" s="448"/>
      <c r="F13" s="374"/>
      <c r="G13" s="267"/>
    </row>
    <row r="14" spans="1:7" x14ac:dyDescent="0.2">
      <c r="A14" s="422"/>
      <c r="B14" s="396"/>
      <c r="C14" s="396"/>
      <c r="D14" s="396"/>
      <c r="E14" s="458"/>
      <c r="F14" s="448"/>
      <c r="G14" s="448"/>
    </row>
  </sheetData>
  <mergeCells count="7">
    <mergeCell ref="A13:E13"/>
    <mergeCell ref="A14:G14"/>
    <mergeCell ref="A1:F1"/>
    <mergeCell ref="A3:F3"/>
    <mergeCell ref="B4:E4"/>
    <mergeCell ref="B5:C5"/>
    <mergeCell ref="D5:E5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13"/>
  <sheetViews>
    <sheetView zoomScaleNormal="100" workbookViewId="0">
      <selection sqref="A1:F1"/>
    </sheetView>
  </sheetViews>
  <sheetFormatPr defaultRowHeight="12.75" x14ac:dyDescent="0.2"/>
  <cols>
    <col min="1" max="1" width="22.42578125" customWidth="1"/>
    <col min="2" max="6" width="8.7109375" customWidth="1"/>
  </cols>
  <sheetData>
    <row r="1" spans="1:7" s="22" customFormat="1" ht="66.75" customHeight="1" x14ac:dyDescent="0.2">
      <c r="A1" s="414" t="s">
        <v>631</v>
      </c>
      <c r="B1" s="414"/>
      <c r="C1" s="414"/>
      <c r="D1" s="414"/>
      <c r="E1" s="414"/>
      <c r="F1" s="414"/>
    </row>
    <row r="2" spans="1:7" s="22" customFormat="1" x14ac:dyDescent="0.2">
      <c r="A2" s="269"/>
      <c r="B2" s="269"/>
      <c r="C2" s="269"/>
      <c r="D2" s="269"/>
      <c r="E2" s="269"/>
      <c r="F2" s="269"/>
    </row>
    <row r="3" spans="1:7" ht="42.75" customHeight="1" thickBot="1" x14ac:dyDescent="0.25">
      <c r="A3" s="459" t="s">
        <v>626</v>
      </c>
      <c r="B3" s="419"/>
      <c r="C3" s="419"/>
      <c r="D3" s="419"/>
      <c r="E3" s="419"/>
      <c r="F3" s="419"/>
      <c r="G3" s="267"/>
    </row>
    <row r="4" spans="1:7" ht="13.5" thickBot="1" x14ac:dyDescent="0.25">
      <c r="A4" s="359"/>
      <c r="B4" s="455" t="s">
        <v>154</v>
      </c>
      <c r="C4" s="455"/>
      <c r="D4" s="455"/>
      <c r="E4" s="455"/>
      <c r="F4" s="360"/>
      <c r="G4" s="267"/>
    </row>
    <row r="5" spans="1:7" ht="25.5" customHeight="1" x14ac:dyDescent="0.2">
      <c r="A5" s="361" t="s">
        <v>108</v>
      </c>
      <c r="B5" s="460" t="s">
        <v>163</v>
      </c>
      <c r="C5" s="460"/>
      <c r="D5" s="460" t="s">
        <v>164</v>
      </c>
      <c r="E5" s="460"/>
      <c r="F5" s="375" t="s">
        <v>12</v>
      </c>
      <c r="G5" s="267"/>
    </row>
    <row r="6" spans="1:7" x14ac:dyDescent="0.2">
      <c r="A6" s="363" t="s">
        <v>625</v>
      </c>
      <c r="B6" s="364">
        <v>187</v>
      </c>
      <c r="C6" s="346">
        <f t="shared" ref="C6:C11" si="0">B6/F6</f>
        <v>0.75100401606425704</v>
      </c>
      <c r="D6" s="365">
        <v>62</v>
      </c>
      <c r="E6" s="346">
        <f t="shared" ref="E6:E11" si="1">D6/F6</f>
        <v>0.24899598393574296</v>
      </c>
      <c r="F6" s="366">
        <f t="shared" ref="F6:F11" si="2">(B6+D6)</f>
        <v>249</v>
      </c>
      <c r="G6" s="367"/>
    </row>
    <row r="7" spans="1:7" x14ac:dyDescent="0.2">
      <c r="A7" s="363" t="s">
        <v>109</v>
      </c>
      <c r="B7" s="364">
        <v>119</v>
      </c>
      <c r="C7" s="346">
        <f t="shared" si="0"/>
        <v>0.6685393258426966</v>
      </c>
      <c r="D7" s="365">
        <v>59</v>
      </c>
      <c r="E7" s="346">
        <f t="shared" si="1"/>
        <v>0.33146067415730335</v>
      </c>
      <c r="F7" s="366">
        <f t="shared" si="2"/>
        <v>178</v>
      </c>
      <c r="G7" s="367"/>
    </row>
    <row r="8" spans="1:7" x14ac:dyDescent="0.2">
      <c r="A8" s="363" t="s">
        <v>110</v>
      </c>
      <c r="B8" s="364">
        <v>81</v>
      </c>
      <c r="C8" s="346">
        <f t="shared" si="0"/>
        <v>0.68644067796610164</v>
      </c>
      <c r="D8" s="365">
        <v>37</v>
      </c>
      <c r="E8" s="346">
        <f t="shared" si="1"/>
        <v>0.3135593220338983</v>
      </c>
      <c r="F8" s="366">
        <f t="shared" si="2"/>
        <v>118</v>
      </c>
      <c r="G8" s="367"/>
    </row>
    <row r="9" spans="1:7" x14ac:dyDescent="0.2">
      <c r="A9" s="368" t="s">
        <v>111</v>
      </c>
      <c r="B9" s="364">
        <v>53</v>
      </c>
      <c r="C9" s="346">
        <f t="shared" si="0"/>
        <v>0.77941176470588236</v>
      </c>
      <c r="D9" s="365">
        <v>15</v>
      </c>
      <c r="E9" s="346">
        <f t="shared" si="1"/>
        <v>0.22058823529411764</v>
      </c>
      <c r="F9" s="366">
        <f t="shared" si="2"/>
        <v>68</v>
      </c>
      <c r="G9" s="367"/>
    </row>
    <row r="10" spans="1:7" x14ac:dyDescent="0.2">
      <c r="A10" s="368" t="s">
        <v>112</v>
      </c>
      <c r="B10" s="364">
        <v>47</v>
      </c>
      <c r="C10" s="346">
        <f t="shared" si="0"/>
        <v>0.81034482758620685</v>
      </c>
      <c r="D10" s="365">
        <v>11</v>
      </c>
      <c r="E10" s="346">
        <f t="shared" si="1"/>
        <v>0.18965517241379309</v>
      </c>
      <c r="F10" s="366">
        <f t="shared" si="2"/>
        <v>58</v>
      </c>
      <c r="G10" s="367"/>
    </row>
    <row r="11" spans="1:7" x14ac:dyDescent="0.2">
      <c r="A11" s="369" t="s">
        <v>12</v>
      </c>
      <c r="B11" s="370">
        <f>SUM(B6:B10)</f>
        <v>487</v>
      </c>
      <c r="C11" s="371">
        <f t="shared" si="0"/>
        <v>0.72578241430700452</v>
      </c>
      <c r="D11" s="370">
        <f>SUM(D6:D10)</f>
        <v>184</v>
      </c>
      <c r="E11" s="371">
        <f t="shared" si="1"/>
        <v>0.27421758569299554</v>
      </c>
      <c r="F11" s="370">
        <f t="shared" si="2"/>
        <v>671</v>
      </c>
      <c r="G11" s="373"/>
    </row>
    <row r="12" spans="1:7" x14ac:dyDescent="0.2">
      <c r="A12" s="267"/>
      <c r="B12" s="267"/>
      <c r="C12" s="267"/>
      <c r="D12" s="267"/>
      <c r="E12" s="267"/>
      <c r="F12" s="374"/>
      <c r="G12" s="267"/>
    </row>
    <row r="13" spans="1:7" ht="14.25" x14ac:dyDescent="0.2">
      <c r="A13" s="422" t="s">
        <v>604</v>
      </c>
      <c r="B13" s="422"/>
      <c r="C13" s="422"/>
      <c r="D13" s="422"/>
      <c r="E13" s="448"/>
      <c r="F13" s="374"/>
      <c r="G13" s="267"/>
    </row>
  </sheetData>
  <mergeCells count="6">
    <mergeCell ref="A13:E13"/>
    <mergeCell ref="A1:F1"/>
    <mergeCell ref="A3:F3"/>
    <mergeCell ref="B4:E4"/>
    <mergeCell ref="B5:C5"/>
    <mergeCell ref="D5:E5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12"/>
  <sheetViews>
    <sheetView zoomScaleNormal="100" workbookViewId="0">
      <selection sqref="A1:F1"/>
    </sheetView>
  </sheetViews>
  <sheetFormatPr defaultRowHeight="12.75" x14ac:dyDescent="0.2"/>
  <cols>
    <col min="1" max="1" width="22.42578125" customWidth="1"/>
    <col min="2" max="8" width="8.7109375" customWidth="1"/>
  </cols>
  <sheetData>
    <row r="1" spans="1:8" s="22" customFormat="1" ht="66.75" customHeight="1" x14ac:dyDescent="0.2">
      <c r="A1" s="414" t="s">
        <v>631</v>
      </c>
      <c r="B1" s="414"/>
      <c r="C1" s="414"/>
      <c r="D1" s="414"/>
      <c r="E1" s="414"/>
      <c r="F1" s="414"/>
    </row>
    <row r="2" spans="1:8" s="22" customFormat="1" x14ac:dyDescent="0.2">
      <c r="A2" s="269"/>
      <c r="B2" s="269"/>
      <c r="C2" s="269"/>
      <c r="D2" s="269"/>
      <c r="E2" s="269"/>
      <c r="F2" s="269"/>
    </row>
    <row r="3" spans="1:8" ht="27" customHeight="1" thickBot="1" x14ac:dyDescent="0.25">
      <c r="A3" s="459" t="s">
        <v>627</v>
      </c>
      <c r="B3" s="461"/>
      <c r="C3" s="461"/>
      <c r="D3" s="461"/>
      <c r="E3" s="461"/>
      <c r="F3" s="461"/>
      <c r="G3" s="461"/>
      <c r="H3" s="461"/>
    </row>
    <row r="4" spans="1:8" ht="27.75" customHeight="1" x14ac:dyDescent="0.2">
      <c r="A4" s="376" t="s">
        <v>108</v>
      </c>
      <c r="B4" s="462" t="s">
        <v>165</v>
      </c>
      <c r="C4" s="462"/>
      <c r="D4" s="462" t="s">
        <v>166</v>
      </c>
      <c r="E4" s="462"/>
      <c r="F4" s="462" t="s">
        <v>167</v>
      </c>
      <c r="G4" s="462"/>
      <c r="H4" s="377" t="s">
        <v>12</v>
      </c>
    </row>
    <row r="5" spans="1:8" x14ac:dyDescent="0.2">
      <c r="A5" s="363" t="s">
        <v>628</v>
      </c>
      <c r="B5" s="364">
        <v>37</v>
      </c>
      <c r="C5" s="346">
        <f t="shared" ref="C5:C10" si="0">B5/H5</f>
        <v>0.6607142857142857</v>
      </c>
      <c r="D5" s="74">
        <v>18</v>
      </c>
      <c r="E5" s="346">
        <f t="shared" ref="E5:E10" si="1">D5/H5</f>
        <v>0.32142857142857145</v>
      </c>
      <c r="F5" s="364">
        <v>1</v>
      </c>
      <c r="G5" s="346">
        <f>F5/H5</f>
        <v>1.7857142857142856E-2</v>
      </c>
      <c r="H5" s="366">
        <f>(B5+D5+F5)</f>
        <v>56</v>
      </c>
    </row>
    <row r="6" spans="1:8" x14ac:dyDescent="0.2">
      <c r="A6" s="363" t="s">
        <v>109</v>
      </c>
      <c r="B6" s="364">
        <v>21</v>
      </c>
      <c r="C6" s="346">
        <f t="shared" si="0"/>
        <v>0.72413793103448276</v>
      </c>
      <c r="D6" s="74">
        <v>7</v>
      </c>
      <c r="E6" s="346">
        <f t="shared" si="1"/>
        <v>0.2413793103448276</v>
      </c>
      <c r="F6" s="364">
        <v>1</v>
      </c>
      <c r="G6" s="346">
        <f>F6/H6</f>
        <v>3.4482758620689655E-2</v>
      </c>
      <c r="H6" s="366">
        <f>(B6+D6+F6)</f>
        <v>29</v>
      </c>
    </row>
    <row r="7" spans="1:8" x14ac:dyDescent="0.2">
      <c r="A7" s="363" t="s">
        <v>110</v>
      </c>
      <c r="B7" s="364">
        <v>9</v>
      </c>
      <c r="C7" s="346">
        <f t="shared" si="0"/>
        <v>0.81818181818181823</v>
      </c>
      <c r="D7" s="74">
        <v>2</v>
      </c>
      <c r="E7" s="346">
        <f t="shared" si="1"/>
        <v>0.18181818181818182</v>
      </c>
      <c r="F7" s="364"/>
      <c r="G7" s="346"/>
      <c r="H7" s="366">
        <f>(B7+D7+F7)</f>
        <v>11</v>
      </c>
    </row>
    <row r="8" spans="1:8" x14ac:dyDescent="0.2">
      <c r="A8" s="368" t="s">
        <v>111</v>
      </c>
      <c r="B8" s="364">
        <v>7</v>
      </c>
      <c r="C8" s="346">
        <f t="shared" si="0"/>
        <v>0.875</v>
      </c>
      <c r="D8" s="74">
        <v>1</v>
      </c>
      <c r="E8" s="346">
        <f t="shared" si="1"/>
        <v>0.125</v>
      </c>
      <c r="F8" s="364"/>
      <c r="G8" s="346"/>
      <c r="H8" s="366">
        <f>(B8+D8+F8)</f>
        <v>8</v>
      </c>
    </row>
    <row r="9" spans="1:8" x14ac:dyDescent="0.2">
      <c r="A9" s="368" t="s">
        <v>112</v>
      </c>
      <c r="B9" s="364">
        <v>2</v>
      </c>
      <c r="C9" s="346">
        <f t="shared" si="0"/>
        <v>0.66666666666666663</v>
      </c>
      <c r="D9" s="74">
        <v>1</v>
      </c>
      <c r="E9" s="346">
        <f t="shared" si="1"/>
        <v>0.33333333333333331</v>
      </c>
      <c r="F9" s="364"/>
      <c r="G9" s="346"/>
      <c r="H9" s="366">
        <f>(B9+D9+F9)</f>
        <v>3</v>
      </c>
    </row>
    <row r="10" spans="1:8" x14ac:dyDescent="0.2">
      <c r="A10" s="369" t="s">
        <v>12</v>
      </c>
      <c r="B10" s="370">
        <f>SUM(B5:B9)</f>
        <v>76</v>
      </c>
      <c r="C10" s="371">
        <f t="shared" si="0"/>
        <v>0.71028037383177567</v>
      </c>
      <c r="D10" s="370">
        <f>SUM(D5:D9)</f>
        <v>29</v>
      </c>
      <c r="E10" s="371">
        <f t="shared" si="1"/>
        <v>0.27102803738317754</v>
      </c>
      <c r="F10" s="370">
        <f>SUM(F5:F9)</f>
        <v>2</v>
      </c>
      <c r="G10" s="371">
        <f>F10/H10</f>
        <v>1.8691588785046728E-2</v>
      </c>
      <c r="H10" s="370">
        <f>SUM(H5:H9)</f>
        <v>107</v>
      </c>
    </row>
    <row r="11" spans="1:8" x14ac:dyDescent="0.2">
      <c r="A11" s="396"/>
      <c r="B11" s="396"/>
      <c r="C11" s="396"/>
      <c r="D11" s="396"/>
      <c r="E11" s="458"/>
      <c r="F11" s="378"/>
      <c r="G11" s="378"/>
      <c r="H11" s="326"/>
    </row>
    <row r="12" spans="1:8" ht="28.5" customHeight="1" x14ac:dyDescent="0.2">
      <c r="A12" s="414" t="s">
        <v>598</v>
      </c>
      <c r="B12" s="414"/>
      <c r="C12" s="414"/>
      <c r="D12" s="414"/>
      <c r="E12" s="414"/>
      <c r="F12" s="414"/>
      <c r="G12" s="414"/>
      <c r="H12" s="414"/>
    </row>
  </sheetData>
  <mergeCells count="7">
    <mergeCell ref="A11:E11"/>
    <mergeCell ref="A12:H12"/>
    <mergeCell ref="A1:F1"/>
    <mergeCell ref="A3:H3"/>
    <mergeCell ref="B4:C4"/>
    <mergeCell ref="D4:E4"/>
    <mergeCell ref="F4:G4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12"/>
  <sheetViews>
    <sheetView zoomScaleNormal="100" workbookViewId="0">
      <selection sqref="A1:F1"/>
    </sheetView>
  </sheetViews>
  <sheetFormatPr defaultRowHeight="12.75" x14ac:dyDescent="0.2"/>
  <cols>
    <col min="1" max="1" width="22.42578125" customWidth="1"/>
    <col min="2" max="8" width="8.7109375" customWidth="1"/>
  </cols>
  <sheetData>
    <row r="1" spans="1:8" s="22" customFormat="1" ht="66.75" customHeight="1" x14ac:dyDescent="0.2">
      <c r="A1" s="414" t="s">
        <v>631</v>
      </c>
      <c r="B1" s="414"/>
      <c r="C1" s="414"/>
      <c r="D1" s="414"/>
      <c r="E1" s="414"/>
      <c r="F1" s="414"/>
    </row>
    <row r="2" spans="1:8" s="22" customFormat="1" x14ac:dyDescent="0.2">
      <c r="A2" s="269"/>
      <c r="B2" s="269"/>
      <c r="C2" s="269"/>
      <c r="D2" s="269"/>
      <c r="E2" s="269"/>
      <c r="F2" s="269"/>
    </row>
    <row r="3" spans="1:8" ht="30" customHeight="1" thickBot="1" x14ac:dyDescent="0.25">
      <c r="A3" s="459" t="s">
        <v>629</v>
      </c>
      <c r="B3" s="461"/>
      <c r="C3" s="461"/>
      <c r="D3" s="461"/>
      <c r="E3" s="461"/>
      <c r="F3" s="461"/>
      <c r="G3" s="461"/>
      <c r="H3" s="461"/>
    </row>
    <row r="4" spans="1:8" ht="27.75" customHeight="1" x14ac:dyDescent="0.2">
      <c r="A4" s="376" t="s">
        <v>108</v>
      </c>
      <c r="B4" s="462" t="s">
        <v>165</v>
      </c>
      <c r="C4" s="462"/>
      <c r="D4" s="462" t="s">
        <v>166</v>
      </c>
      <c r="E4" s="462"/>
      <c r="F4" s="462" t="s">
        <v>167</v>
      </c>
      <c r="G4" s="462"/>
      <c r="H4" s="379" t="s">
        <v>12</v>
      </c>
    </row>
    <row r="5" spans="1:8" x14ac:dyDescent="0.2">
      <c r="A5" s="363" t="s">
        <v>628</v>
      </c>
      <c r="B5" s="364">
        <v>26</v>
      </c>
      <c r="C5" s="346">
        <f t="shared" ref="C5:C10" si="0">B5/H5</f>
        <v>0.49056603773584906</v>
      </c>
      <c r="D5" s="74">
        <v>23</v>
      </c>
      <c r="E5" s="346">
        <f>D5/H5</f>
        <v>0.43396226415094341</v>
      </c>
      <c r="F5" s="364">
        <v>4</v>
      </c>
      <c r="G5" s="346">
        <f>F5/H5</f>
        <v>7.5471698113207544E-2</v>
      </c>
      <c r="H5" s="366">
        <f>(B5+D5+F5)</f>
        <v>53</v>
      </c>
    </row>
    <row r="6" spans="1:8" x14ac:dyDescent="0.2">
      <c r="A6" s="363" t="s">
        <v>630</v>
      </c>
      <c r="B6" s="364">
        <v>23</v>
      </c>
      <c r="C6" s="346">
        <f t="shared" si="0"/>
        <v>0.92</v>
      </c>
      <c r="D6" s="74">
        <v>1</v>
      </c>
      <c r="E6" s="346">
        <f>D6/H6</f>
        <v>0.04</v>
      </c>
      <c r="F6" s="364">
        <v>1</v>
      </c>
      <c r="G6" s="346">
        <f>F6/H6</f>
        <v>0.04</v>
      </c>
      <c r="H6" s="366">
        <f>(B6+D6+F6)</f>
        <v>25</v>
      </c>
    </row>
    <row r="7" spans="1:8" x14ac:dyDescent="0.2">
      <c r="A7" s="363" t="s">
        <v>110</v>
      </c>
      <c r="B7" s="364">
        <v>8</v>
      </c>
      <c r="C7" s="346">
        <f t="shared" si="0"/>
        <v>0.66666666666666663</v>
      </c>
      <c r="D7" s="74">
        <v>4</v>
      </c>
      <c r="E7" s="346">
        <f>D7/H7</f>
        <v>0.33333333333333331</v>
      </c>
      <c r="F7" s="364"/>
      <c r="G7" s="346"/>
      <c r="H7" s="366">
        <f>(B7+D7+F7)</f>
        <v>12</v>
      </c>
    </row>
    <row r="8" spans="1:8" x14ac:dyDescent="0.2">
      <c r="A8" s="368" t="s">
        <v>111</v>
      </c>
      <c r="B8" s="364">
        <v>2</v>
      </c>
      <c r="C8" s="346">
        <f t="shared" si="0"/>
        <v>1</v>
      </c>
      <c r="D8" s="74"/>
      <c r="E8" s="346"/>
      <c r="F8" s="364"/>
      <c r="G8" s="346"/>
      <c r="H8" s="366">
        <f>(B8+D8+F8)</f>
        <v>2</v>
      </c>
    </row>
    <row r="9" spans="1:8" x14ac:dyDescent="0.2">
      <c r="A9" s="368" t="s">
        <v>112</v>
      </c>
      <c r="B9" s="364">
        <v>2</v>
      </c>
      <c r="C9" s="346">
        <f t="shared" si="0"/>
        <v>0.5</v>
      </c>
      <c r="D9" s="74">
        <v>2</v>
      </c>
      <c r="E9" s="346">
        <f>D9/H9</f>
        <v>0.5</v>
      </c>
      <c r="F9" s="364"/>
      <c r="G9" s="346"/>
      <c r="H9" s="366">
        <f>(B9+D9+F9)</f>
        <v>4</v>
      </c>
    </row>
    <row r="10" spans="1:8" x14ac:dyDescent="0.2">
      <c r="A10" s="369" t="s">
        <v>12</v>
      </c>
      <c r="B10" s="370">
        <f>SUM(B5:B9)</f>
        <v>61</v>
      </c>
      <c r="C10" s="371">
        <f t="shared" si="0"/>
        <v>0.63541666666666663</v>
      </c>
      <c r="D10" s="370">
        <f>SUM(D5:D9)</f>
        <v>30</v>
      </c>
      <c r="E10" s="371">
        <f>D10/H10</f>
        <v>0.3125</v>
      </c>
      <c r="F10" s="370">
        <f>SUM(F5:F9)</f>
        <v>5</v>
      </c>
      <c r="G10" s="371">
        <f>F10/H10</f>
        <v>5.2083333333333336E-2</v>
      </c>
      <c r="H10" s="370">
        <f>SUM(H5:H9)</f>
        <v>96</v>
      </c>
    </row>
    <row r="11" spans="1:8" x14ac:dyDescent="0.2">
      <c r="A11" s="396"/>
      <c r="B11" s="396"/>
      <c r="C11" s="396"/>
      <c r="D11" s="396"/>
      <c r="E11" s="458"/>
      <c r="F11" s="378"/>
      <c r="G11" s="378"/>
      <c r="H11" s="326"/>
    </row>
    <row r="12" spans="1:8" ht="30.75" customHeight="1" x14ac:dyDescent="0.2">
      <c r="A12" s="414" t="s">
        <v>598</v>
      </c>
      <c r="B12" s="414"/>
      <c r="C12" s="414"/>
      <c r="D12" s="414"/>
      <c r="E12" s="414"/>
      <c r="F12" s="414"/>
      <c r="G12" s="414"/>
      <c r="H12" s="414"/>
    </row>
  </sheetData>
  <mergeCells count="7">
    <mergeCell ref="A11:E11"/>
    <mergeCell ref="A12:H12"/>
    <mergeCell ref="A1:F1"/>
    <mergeCell ref="A3:H3"/>
    <mergeCell ref="B4:C4"/>
    <mergeCell ref="D4:E4"/>
    <mergeCell ref="F4:G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7"/>
  <sheetViews>
    <sheetView topLeftCell="B130" zoomScaleNormal="100" workbookViewId="0">
      <selection activeCell="B157" sqref="B157"/>
    </sheetView>
  </sheetViews>
  <sheetFormatPr defaultRowHeight="12.75" x14ac:dyDescent="0.2"/>
  <cols>
    <col min="1" max="1" width="29" hidden="1" customWidth="1"/>
    <col min="2" max="2" width="36.42578125" customWidth="1"/>
    <col min="3" max="3" width="13.5703125" customWidth="1"/>
    <col min="4" max="4" width="9.42578125" bestFit="1" customWidth="1"/>
    <col min="5" max="5" width="10.140625" bestFit="1" customWidth="1"/>
    <col min="6" max="11" width="9.42578125" bestFit="1" customWidth="1"/>
  </cols>
  <sheetData>
    <row r="1" spans="1:14" s="16" customFormat="1" ht="31.5" customHeight="1" thickBot="1" x14ac:dyDescent="0.25">
      <c r="A1" s="401" t="s">
        <v>352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15"/>
      <c r="M1" s="15"/>
      <c r="N1" s="15"/>
    </row>
    <row r="2" spans="1:14" s="16" customFormat="1" ht="19.5" customHeight="1" x14ac:dyDescent="0.2">
      <c r="A2" s="17" t="s">
        <v>16</v>
      </c>
      <c r="B2" s="402" t="s">
        <v>16</v>
      </c>
      <c r="C2" s="402"/>
      <c r="D2" s="402"/>
      <c r="E2" s="402"/>
      <c r="F2" s="402"/>
      <c r="G2" s="403" t="s">
        <v>17</v>
      </c>
      <c r="H2" s="403"/>
      <c r="I2" s="403"/>
      <c r="J2" s="403"/>
      <c r="K2" s="403"/>
      <c r="L2" s="15"/>
      <c r="M2" s="15"/>
      <c r="N2" s="15"/>
    </row>
    <row r="4" spans="1:14" s="18" customFormat="1" ht="38.25" customHeight="1" x14ac:dyDescent="0.2">
      <c r="A4" s="18" t="s">
        <v>18</v>
      </c>
      <c r="B4" s="58" t="s">
        <v>338</v>
      </c>
      <c r="C4" s="59" t="s">
        <v>190</v>
      </c>
      <c r="D4" s="59" t="s">
        <v>20</v>
      </c>
      <c r="E4" s="59" t="s">
        <v>21</v>
      </c>
      <c r="F4" s="60" t="s">
        <v>22</v>
      </c>
      <c r="G4" s="60" t="s">
        <v>23</v>
      </c>
      <c r="H4" s="60" t="s">
        <v>24</v>
      </c>
      <c r="I4" s="60" t="s">
        <v>25</v>
      </c>
      <c r="J4" s="60" t="s">
        <v>26</v>
      </c>
      <c r="K4" s="60" t="s">
        <v>27</v>
      </c>
    </row>
    <row r="5" spans="1:14" ht="12.75" customHeight="1" x14ac:dyDescent="0.2">
      <c r="A5" t="s">
        <v>28</v>
      </c>
      <c r="B5" s="38" t="s">
        <v>29</v>
      </c>
      <c r="C5" s="98"/>
      <c r="D5" s="98"/>
      <c r="E5" s="98"/>
      <c r="F5" s="98"/>
      <c r="G5" s="98"/>
      <c r="H5" s="98"/>
      <c r="I5" s="98"/>
      <c r="J5" s="98"/>
      <c r="K5" s="98"/>
      <c r="L5" s="22"/>
    </row>
    <row r="6" spans="1:14" x14ac:dyDescent="0.2">
      <c r="A6" t="s">
        <v>30</v>
      </c>
      <c r="B6" s="22" t="s">
        <v>31</v>
      </c>
      <c r="C6" s="98" t="s">
        <v>273</v>
      </c>
      <c r="D6" s="140">
        <v>219</v>
      </c>
      <c r="E6" s="140">
        <v>74949</v>
      </c>
      <c r="F6" s="141">
        <v>2.9</v>
      </c>
      <c r="G6" s="141">
        <v>0</v>
      </c>
      <c r="H6" s="141">
        <v>0</v>
      </c>
      <c r="I6" s="141">
        <v>2.2000000000000002</v>
      </c>
      <c r="J6" s="141">
        <v>4.4000000000000004</v>
      </c>
      <c r="K6" s="141">
        <v>7.3</v>
      </c>
      <c r="L6" s="22"/>
    </row>
    <row r="7" spans="1:14" ht="25.5" x14ac:dyDescent="0.2">
      <c r="A7" t="s">
        <v>36</v>
      </c>
      <c r="B7" s="37" t="s">
        <v>142</v>
      </c>
      <c r="C7" s="98" t="s">
        <v>274</v>
      </c>
      <c r="D7" s="140">
        <v>812</v>
      </c>
      <c r="E7" s="140">
        <v>669976</v>
      </c>
      <c r="F7" s="141">
        <v>1.2</v>
      </c>
      <c r="G7" s="141">
        <v>0</v>
      </c>
      <c r="H7" s="141">
        <v>0.4</v>
      </c>
      <c r="I7" s="141">
        <v>1</v>
      </c>
      <c r="J7" s="141">
        <v>1.8</v>
      </c>
      <c r="K7" s="141">
        <v>2.8</v>
      </c>
      <c r="L7" s="22"/>
    </row>
    <row r="8" spans="1:14" ht="25.5" x14ac:dyDescent="0.2">
      <c r="A8" t="s">
        <v>36</v>
      </c>
      <c r="B8" s="89" t="s">
        <v>143</v>
      </c>
      <c r="C8" s="98" t="s">
        <v>275</v>
      </c>
      <c r="D8" s="140">
        <v>660</v>
      </c>
      <c r="E8" s="140">
        <v>611514</v>
      </c>
      <c r="F8" s="141">
        <v>1.1000000000000001</v>
      </c>
      <c r="G8" s="141">
        <v>0</v>
      </c>
      <c r="H8" s="141">
        <v>0</v>
      </c>
      <c r="I8" s="141">
        <v>0.5</v>
      </c>
      <c r="J8" s="141">
        <v>1.4</v>
      </c>
      <c r="K8" s="141">
        <v>2.5</v>
      </c>
      <c r="L8" s="22"/>
    </row>
    <row r="9" spans="1:14" x14ac:dyDescent="0.2">
      <c r="A9" t="s">
        <v>32</v>
      </c>
      <c r="B9" s="39" t="s">
        <v>117</v>
      </c>
      <c r="C9" s="98" t="s">
        <v>276</v>
      </c>
      <c r="D9" s="140">
        <v>565</v>
      </c>
      <c r="E9" s="140">
        <v>557944</v>
      </c>
      <c r="F9" s="141">
        <v>1</v>
      </c>
      <c r="G9" s="141">
        <v>0</v>
      </c>
      <c r="H9" s="141">
        <v>0</v>
      </c>
      <c r="I9" s="141">
        <v>0.8</v>
      </c>
      <c r="J9" s="141">
        <v>1.6</v>
      </c>
      <c r="K9" s="141">
        <v>2.6</v>
      </c>
      <c r="L9" s="22"/>
    </row>
    <row r="10" spans="1:14" ht="25.5" x14ac:dyDescent="0.2">
      <c r="A10" t="s">
        <v>37</v>
      </c>
      <c r="B10" s="89" t="s">
        <v>144</v>
      </c>
      <c r="C10" s="98" t="s">
        <v>277</v>
      </c>
      <c r="D10" s="140">
        <v>908</v>
      </c>
      <c r="E10" s="140">
        <v>800019</v>
      </c>
      <c r="F10" s="141">
        <v>1.1000000000000001</v>
      </c>
      <c r="G10" s="141">
        <v>0</v>
      </c>
      <c r="H10" s="141">
        <v>0</v>
      </c>
      <c r="I10" s="141">
        <v>0.9</v>
      </c>
      <c r="J10" s="141">
        <v>1.6</v>
      </c>
      <c r="K10" s="141">
        <v>2.4</v>
      </c>
      <c r="L10" s="22"/>
    </row>
    <row r="11" spans="1:14" ht="25.5" x14ac:dyDescent="0.2">
      <c r="A11" t="s">
        <v>37</v>
      </c>
      <c r="B11" s="89" t="s">
        <v>156</v>
      </c>
      <c r="C11" s="98" t="s">
        <v>278</v>
      </c>
      <c r="D11" s="140">
        <v>1032</v>
      </c>
      <c r="E11" s="140">
        <v>1260781</v>
      </c>
      <c r="F11" s="141">
        <v>0.8</v>
      </c>
      <c r="G11" s="141">
        <v>0</v>
      </c>
      <c r="H11" s="141">
        <v>0</v>
      </c>
      <c r="I11" s="141">
        <v>0</v>
      </c>
      <c r="J11" s="141">
        <v>1</v>
      </c>
      <c r="K11" s="141">
        <v>2.4</v>
      </c>
      <c r="L11" s="22"/>
    </row>
    <row r="12" spans="1:14" ht="25.5" x14ac:dyDescent="0.2">
      <c r="A12" t="s">
        <v>37</v>
      </c>
      <c r="B12" s="89" t="s">
        <v>145</v>
      </c>
      <c r="C12" s="98" t="s">
        <v>279</v>
      </c>
      <c r="D12" s="140">
        <v>1752</v>
      </c>
      <c r="E12" s="140">
        <v>2132226</v>
      </c>
      <c r="F12" s="141">
        <v>0.8</v>
      </c>
      <c r="G12" s="141">
        <v>0</v>
      </c>
      <c r="H12" s="141">
        <v>0</v>
      </c>
      <c r="I12" s="141">
        <v>0.6</v>
      </c>
      <c r="J12" s="141">
        <v>1.2</v>
      </c>
      <c r="K12" s="141">
        <v>2</v>
      </c>
      <c r="L12" s="22"/>
    </row>
    <row r="13" spans="1:14" x14ac:dyDescent="0.2">
      <c r="A13" t="s">
        <v>40</v>
      </c>
      <c r="B13" s="39" t="s">
        <v>41</v>
      </c>
      <c r="C13" s="98" t="s">
        <v>280</v>
      </c>
      <c r="D13" s="140">
        <v>91</v>
      </c>
      <c r="E13" s="140">
        <v>80894</v>
      </c>
      <c r="F13" s="141">
        <v>1.1000000000000001</v>
      </c>
      <c r="G13" s="141">
        <v>0</v>
      </c>
      <c r="H13" s="141">
        <v>0</v>
      </c>
      <c r="I13" s="141">
        <v>0.9</v>
      </c>
      <c r="J13" s="141">
        <v>1.6</v>
      </c>
      <c r="K13" s="141">
        <v>2.8</v>
      </c>
      <c r="L13" s="22"/>
    </row>
    <row r="14" spans="1:14" x14ac:dyDescent="0.2">
      <c r="A14" t="s">
        <v>42</v>
      </c>
      <c r="B14" s="39" t="s">
        <v>43</v>
      </c>
      <c r="C14" s="98" t="s">
        <v>281</v>
      </c>
      <c r="D14" s="140">
        <v>300</v>
      </c>
      <c r="E14" s="140">
        <v>317745</v>
      </c>
      <c r="F14" s="141">
        <v>0.9</v>
      </c>
      <c r="G14" s="141">
        <v>0</v>
      </c>
      <c r="H14" s="141">
        <v>0</v>
      </c>
      <c r="I14" s="141">
        <v>0.7</v>
      </c>
      <c r="J14" s="141">
        <v>1.4</v>
      </c>
      <c r="K14" s="141">
        <v>2.2000000000000002</v>
      </c>
      <c r="L14" s="22"/>
    </row>
    <row r="15" spans="1:14" x14ac:dyDescent="0.2">
      <c r="A15" t="s">
        <v>34</v>
      </c>
      <c r="B15" s="39" t="s">
        <v>35</v>
      </c>
      <c r="C15" s="98">
        <v>43</v>
      </c>
      <c r="D15" s="140">
        <v>185</v>
      </c>
      <c r="E15" s="140">
        <v>146328</v>
      </c>
      <c r="F15" s="141">
        <v>1.3</v>
      </c>
      <c r="G15" s="141">
        <v>0</v>
      </c>
      <c r="H15" s="141">
        <v>0.5</v>
      </c>
      <c r="I15" s="141">
        <v>1.2</v>
      </c>
      <c r="J15" s="141">
        <v>2</v>
      </c>
      <c r="K15" s="141">
        <v>2.7</v>
      </c>
      <c r="L15" s="22"/>
    </row>
    <row r="16" spans="1:14" x14ac:dyDescent="0.2">
      <c r="A16" t="s">
        <v>39</v>
      </c>
      <c r="B16" s="39" t="s">
        <v>134</v>
      </c>
      <c r="C16" s="98" t="s">
        <v>282</v>
      </c>
      <c r="D16" s="140">
        <v>19</v>
      </c>
      <c r="E16" s="140">
        <v>23719</v>
      </c>
      <c r="F16" s="141">
        <v>0.8</v>
      </c>
      <c r="G16" s="141">
        <v>0</v>
      </c>
      <c r="H16" s="141">
        <v>0</v>
      </c>
      <c r="I16" s="141">
        <v>0</v>
      </c>
      <c r="J16" s="141">
        <v>0.6</v>
      </c>
      <c r="K16" s="141">
        <v>2</v>
      </c>
      <c r="L16" s="22"/>
    </row>
    <row r="17" spans="1:12" x14ac:dyDescent="0.2">
      <c r="A17" t="s">
        <v>38</v>
      </c>
      <c r="B17" s="39" t="s">
        <v>138</v>
      </c>
      <c r="C17" s="98" t="s">
        <v>283</v>
      </c>
      <c r="D17" s="140">
        <v>479</v>
      </c>
      <c r="E17" s="140">
        <v>389069</v>
      </c>
      <c r="F17" s="141">
        <v>1.2</v>
      </c>
      <c r="G17" s="141">
        <v>0</v>
      </c>
      <c r="H17" s="141">
        <v>0</v>
      </c>
      <c r="I17" s="141">
        <v>0.7</v>
      </c>
      <c r="J17" s="141">
        <v>1.7</v>
      </c>
      <c r="K17" s="141">
        <v>3.2</v>
      </c>
      <c r="L17" s="22"/>
    </row>
    <row r="18" spans="1:12" x14ac:dyDescent="0.2">
      <c r="B18" s="39" t="s">
        <v>150</v>
      </c>
      <c r="C18" s="98" t="s">
        <v>284</v>
      </c>
      <c r="D18" s="140">
        <v>1</v>
      </c>
      <c r="E18" s="140">
        <v>3105</v>
      </c>
      <c r="F18" s="141">
        <v>0.3</v>
      </c>
      <c r="G18" s="141"/>
      <c r="H18" s="141"/>
      <c r="I18" s="141"/>
      <c r="J18" s="141"/>
      <c r="K18" s="141"/>
      <c r="L18" s="22"/>
    </row>
    <row r="19" spans="1:12" x14ac:dyDescent="0.2">
      <c r="A19" t="s">
        <v>44</v>
      </c>
      <c r="B19" s="39" t="s">
        <v>45</v>
      </c>
      <c r="C19" s="98" t="s">
        <v>285</v>
      </c>
      <c r="D19" s="140">
        <v>0</v>
      </c>
      <c r="E19" s="140">
        <v>710</v>
      </c>
      <c r="F19" s="141">
        <v>0</v>
      </c>
      <c r="G19" s="141"/>
      <c r="H19" s="141"/>
      <c r="I19" s="141"/>
      <c r="J19" s="141"/>
      <c r="K19" s="141"/>
      <c r="L19" s="22"/>
    </row>
    <row r="20" spans="1:12" x14ac:dyDescent="0.2">
      <c r="A20" t="s">
        <v>46</v>
      </c>
      <c r="B20" s="39" t="s">
        <v>47</v>
      </c>
      <c r="C20" s="98">
        <v>6</v>
      </c>
      <c r="D20" s="140">
        <v>10</v>
      </c>
      <c r="E20" s="140">
        <v>9842</v>
      </c>
      <c r="F20" s="141">
        <v>1</v>
      </c>
      <c r="G20" s="141"/>
      <c r="H20" s="141"/>
      <c r="I20" s="141"/>
      <c r="J20" s="141"/>
      <c r="K20" s="141"/>
      <c r="L20" s="22"/>
    </row>
    <row r="21" spans="1:12" ht="25.5" x14ac:dyDescent="0.2">
      <c r="A21" t="s">
        <v>48</v>
      </c>
      <c r="B21" s="89" t="s">
        <v>146</v>
      </c>
      <c r="C21" s="98" t="s">
        <v>286</v>
      </c>
      <c r="D21" s="140">
        <v>535</v>
      </c>
      <c r="E21" s="140">
        <v>470884</v>
      </c>
      <c r="F21" s="141">
        <v>1.1000000000000001</v>
      </c>
      <c r="G21" s="141">
        <v>0</v>
      </c>
      <c r="H21" s="141">
        <v>0</v>
      </c>
      <c r="I21" s="141">
        <v>0.9</v>
      </c>
      <c r="J21" s="141">
        <v>1.5</v>
      </c>
      <c r="K21" s="141">
        <v>2.4</v>
      </c>
      <c r="L21" s="22"/>
    </row>
    <row r="22" spans="1:12" ht="25.5" x14ac:dyDescent="0.2">
      <c r="A22" t="s">
        <v>48</v>
      </c>
      <c r="B22" s="89" t="s">
        <v>147</v>
      </c>
      <c r="C22" s="98" t="s">
        <v>287</v>
      </c>
      <c r="D22" s="140">
        <v>295</v>
      </c>
      <c r="E22" s="140">
        <v>345261</v>
      </c>
      <c r="F22" s="141">
        <v>0.9</v>
      </c>
      <c r="G22" s="141">
        <v>0</v>
      </c>
      <c r="H22" s="141">
        <v>0</v>
      </c>
      <c r="I22" s="141">
        <v>0.7</v>
      </c>
      <c r="J22" s="141">
        <v>1.4</v>
      </c>
      <c r="K22" s="141">
        <v>2.5</v>
      </c>
      <c r="L22" s="22"/>
    </row>
    <row r="23" spans="1:12" x14ac:dyDescent="0.2">
      <c r="A23" t="s">
        <v>33</v>
      </c>
      <c r="B23" s="39" t="s">
        <v>124</v>
      </c>
      <c r="C23" s="98" t="s">
        <v>288</v>
      </c>
      <c r="D23" s="140">
        <v>777</v>
      </c>
      <c r="E23" s="140">
        <v>955534</v>
      </c>
      <c r="F23" s="141">
        <v>0.8</v>
      </c>
      <c r="G23" s="141">
        <v>0</v>
      </c>
      <c r="H23" s="141">
        <v>0</v>
      </c>
      <c r="I23" s="141">
        <v>0.5</v>
      </c>
      <c r="J23" s="141">
        <v>1.2</v>
      </c>
      <c r="K23" s="141">
        <v>2.1</v>
      </c>
      <c r="L23" s="22"/>
    </row>
    <row r="24" spans="1:12" x14ac:dyDescent="0.2">
      <c r="A24" t="s">
        <v>49</v>
      </c>
      <c r="B24" s="39" t="s">
        <v>50</v>
      </c>
      <c r="C24" s="98">
        <v>147</v>
      </c>
      <c r="D24" s="140">
        <v>470</v>
      </c>
      <c r="E24" s="140">
        <v>329688</v>
      </c>
      <c r="F24" s="141">
        <v>1.4</v>
      </c>
      <c r="G24" s="141">
        <v>0</v>
      </c>
      <c r="H24" s="141">
        <v>0.5</v>
      </c>
      <c r="I24" s="141">
        <v>1.2</v>
      </c>
      <c r="J24" s="141">
        <v>2.1</v>
      </c>
      <c r="K24" s="141">
        <v>3.4</v>
      </c>
      <c r="L24" s="22"/>
    </row>
    <row r="25" spans="1:12" x14ac:dyDescent="0.2">
      <c r="B25" s="39"/>
      <c r="C25" s="98"/>
      <c r="D25" s="142"/>
      <c r="E25" s="142"/>
      <c r="F25" s="143"/>
      <c r="G25" s="143"/>
      <c r="H25" s="143"/>
      <c r="I25" s="143"/>
      <c r="J25" s="143"/>
      <c r="K25" s="143"/>
      <c r="L25" s="22"/>
    </row>
    <row r="26" spans="1:12" x14ac:dyDescent="0.2">
      <c r="B26" s="90" t="s">
        <v>139</v>
      </c>
      <c r="C26" s="98"/>
      <c r="D26" s="142"/>
      <c r="E26" s="142"/>
      <c r="F26" s="143"/>
      <c r="G26" s="143"/>
      <c r="H26" s="143"/>
      <c r="I26" s="143"/>
      <c r="J26" s="143"/>
      <c r="K26" s="143"/>
      <c r="L26" s="22"/>
    </row>
    <row r="27" spans="1:12" x14ac:dyDescent="0.2">
      <c r="A27" t="s">
        <v>51</v>
      </c>
      <c r="B27" s="39" t="s">
        <v>126</v>
      </c>
      <c r="C27" s="98" t="s">
        <v>289</v>
      </c>
      <c r="D27" s="140">
        <v>705</v>
      </c>
      <c r="E27" s="140">
        <v>818478</v>
      </c>
      <c r="F27" s="141">
        <v>0.9</v>
      </c>
      <c r="G27" s="141">
        <v>0</v>
      </c>
      <c r="H27" s="141">
        <v>0</v>
      </c>
      <c r="I27" s="141">
        <v>0</v>
      </c>
      <c r="J27" s="141">
        <v>1.3</v>
      </c>
      <c r="K27" s="141">
        <v>2.5</v>
      </c>
      <c r="L27" s="22"/>
    </row>
    <row r="28" spans="1:12" x14ac:dyDescent="0.2">
      <c r="A28" t="s">
        <v>52</v>
      </c>
      <c r="B28" s="39" t="s">
        <v>140</v>
      </c>
      <c r="C28" s="98" t="s">
        <v>290</v>
      </c>
      <c r="D28" s="140">
        <v>3</v>
      </c>
      <c r="E28" s="140">
        <v>4886</v>
      </c>
      <c r="F28" s="141">
        <v>0.6</v>
      </c>
      <c r="G28" s="141">
        <v>0</v>
      </c>
      <c r="H28" s="141">
        <v>0</v>
      </c>
      <c r="I28" s="141">
        <v>0</v>
      </c>
      <c r="J28" s="141">
        <v>0</v>
      </c>
      <c r="K28" s="141">
        <v>0</v>
      </c>
      <c r="L28" s="22"/>
    </row>
    <row r="29" spans="1:12" x14ac:dyDescent="0.2">
      <c r="A29" t="s">
        <v>53</v>
      </c>
      <c r="B29" s="39" t="s">
        <v>141</v>
      </c>
      <c r="C29" s="98">
        <v>17</v>
      </c>
      <c r="D29" s="140">
        <v>25</v>
      </c>
      <c r="E29" s="140">
        <v>17416</v>
      </c>
      <c r="F29" s="141">
        <v>1.4</v>
      </c>
      <c r="G29" s="141"/>
      <c r="H29" s="141"/>
      <c r="I29" s="141"/>
      <c r="J29" s="141"/>
      <c r="K29" s="141"/>
      <c r="L29" s="22"/>
    </row>
    <row r="30" spans="1:12" x14ac:dyDescent="0.2">
      <c r="B30" s="39"/>
      <c r="C30" s="98"/>
      <c r="D30" s="142"/>
      <c r="E30" s="142"/>
      <c r="F30" s="143"/>
      <c r="G30" s="143"/>
      <c r="H30" s="143"/>
      <c r="I30" s="143"/>
      <c r="J30" s="143"/>
      <c r="K30" s="143"/>
      <c r="L30" s="22"/>
    </row>
    <row r="31" spans="1:12" ht="14.25" x14ac:dyDescent="0.2">
      <c r="B31" s="90" t="s">
        <v>586</v>
      </c>
      <c r="C31" s="98"/>
      <c r="D31" s="142"/>
      <c r="E31" s="142"/>
      <c r="F31" s="143"/>
      <c r="G31" s="143"/>
      <c r="H31" s="143"/>
      <c r="I31" s="143"/>
      <c r="J31" s="143"/>
      <c r="K31" s="143"/>
      <c r="L31" s="22"/>
    </row>
    <row r="32" spans="1:12" x14ac:dyDescent="0.2">
      <c r="B32" s="39" t="s">
        <v>571</v>
      </c>
      <c r="C32" s="98" t="s">
        <v>568</v>
      </c>
      <c r="D32" s="142">
        <v>56</v>
      </c>
      <c r="E32" s="142">
        <v>83286</v>
      </c>
      <c r="F32" s="143">
        <v>0.7</v>
      </c>
      <c r="G32" s="143">
        <v>0</v>
      </c>
      <c r="H32" s="143">
        <v>0</v>
      </c>
      <c r="I32" s="143">
        <v>0</v>
      </c>
      <c r="J32" s="143">
        <v>1.1000000000000001</v>
      </c>
      <c r="K32" s="143">
        <v>2.1</v>
      </c>
      <c r="L32" s="22"/>
    </row>
    <row r="33" spans="1:12" x14ac:dyDescent="0.2">
      <c r="B33" s="39" t="s">
        <v>572</v>
      </c>
      <c r="C33" s="98" t="s">
        <v>569</v>
      </c>
      <c r="D33" s="142">
        <v>19</v>
      </c>
      <c r="E33" s="142">
        <v>28758</v>
      </c>
      <c r="F33" s="143">
        <v>0.7</v>
      </c>
      <c r="G33" s="143">
        <v>0</v>
      </c>
      <c r="H33" s="143">
        <v>0</v>
      </c>
      <c r="I33" s="143">
        <v>0</v>
      </c>
      <c r="J33" s="143">
        <v>0.9</v>
      </c>
      <c r="K33" s="143">
        <v>1.7</v>
      </c>
      <c r="L33" s="22"/>
    </row>
    <row r="34" spans="1:12" x14ac:dyDescent="0.2">
      <c r="B34" s="39" t="s">
        <v>573</v>
      </c>
      <c r="C34" s="98" t="s">
        <v>570</v>
      </c>
      <c r="D34" s="142">
        <v>33</v>
      </c>
      <c r="E34" s="142">
        <v>29140</v>
      </c>
      <c r="F34" s="143">
        <v>1.1000000000000001</v>
      </c>
      <c r="G34" s="143"/>
      <c r="H34" s="143"/>
      <c r="I34" s="143"/>
      <c r="J34" s="143"/>
      <c r="K34" s="143"/>
      <c r="L34" s="22"/>
    </row>
    <row r="35" spans="1:12" x14ac:dyDescent="0.2">
      <c r="B35" s="39"/>
      <c r="C35" s="98"/>
      <c r="D35" s="142"/>
      <c r="E35" s="142"/>
      <c r="F35" s="143"/>
      <c r="G35" s="143"/>
      <c r="H35" s="143"/>
      <c r="I35" s="143"/>
      <c r="J35" s="143"/>
      <c r="K35" s="143"/>
      <c r="L35" s="22"/>
    </row>
    <row r="36" spans="1:12" x14ac:dyDescent="0.2">
      <c r="B36" s="90" t="s">
        <v>54</v>
      </c>
      <c r="C36" s="98"/>
      <c r="D36" s="142"/>
      <c r="E36" s="142"/>
      <c r="F36" s="143"/>
      <c r="G36" s="143"/>
      <c r="H36" s="143"/>
      <c r="I36" s="143"/>
      <c r="J36" s="143"/>
      <c r="K36" s="143"/>
      <c r="L36" s="22"/>
    </row>
    <row r="37" spans="1:12" x14ac:dyDescent="0.2">
      <c r="A37" t="s">
        <v>85</v>
      </c>
      <c r="B37" s="39" t="s">
        <v>127</v>
      </c>
      <c r="C37" s="98" t="s">
        <v>291</v>
      </c>
      <c r="D37" s="140">
        <v>12</v>
      </c>
      <c r="E37" s="140">
        <v>14081</v>
      </c>
      <c r="F37" s="141">
        <v>0.9</v>
      </c>
      <c r="G37" s="141"/>
      <c r="H37" s="141"/>
      <c r="I37" s="141"/>
      <c r="J37" s="141"/>
      <c r="K37" s="141"/>
      <c r="L37" s="22"/>
    </row>
    <row r="38" spans="1:12" x14ac:dyDescent="0.2">
      <c r="A38" t="s">
        <v>55</v>
      </c>
      <c r="B38" s="39" t="s">
        <v>56</v>
      </c>
      <c r="C38" s="98" t="s">
        <v>292</v>
      </c>
      <c r="D38" s="140">
        <v>2</v>
      </c>
      <c r="E38" s="140">
        <v>2089</v>
      </c>
      <c r="F38" s="141">
        <v>1</v>
      </c>
      <c r="G38" s="141"/>
      <c r="H38" s="141"/>
      <c r="I38" s="141"/>
      <c r="J38" s="141"/>
      <c r="K38" s="141"/>
      <c r="L38" s="22"/>
    </row>
    <row r="39" spans="1:12" x14ac:dyDescent="0.2">
      <c r="A39" t="s">
        <v>58</v>
      </c>
      <c r="B39" s="39" t="s">
        <v>128</v>
      </c>
      <c r="C39" s="98" t="s">
        <v>293</v>
      </c>
      <c r="D39" s="140">
        <v>6</v>
      </c>
      <c r="E39" s="140">
        <v>9884</v>
      </c>
      <c r="F39" s="141">
        <v>0.6</v>
      </c>
      <c r="G39" s="141">
        <v>0</v>
      </c>
      <c r="H39" s="141">
        <v>0</v>
      </c>
      <c r="I39" s="141">
        <v>0</v>
      </c>
      <c r="J39" s="141">
        <v>0</v>
      </c>
      <c r="K39" s="141">
        <v>0</v>
      </c>
      <c r="L39" s="22"/>
    </row>
    <row r="40" spans="1:12" x14ac:dyDescent="0.2">
      <c r="A40" t="s">
        <v>57</v>
      </c>
      <c r="B40" s="39" t="s">
        <v>31</v>
      </c>
      <c r="C40" s="98">
        <v>17</v>
      </c>
      <c r="D40" s="140">
        <v>6</v>
      </c>
      <c r="E40" s="140">
        <v>8442</v>
      </c>
      <c r="F40" s="141">
        <v>0.7</v>
      </c>
      <c r="G40" s="141"/>
      <c r="H40" s="141"/>
      <c r="I40" s="141"/>
      <c r="J40" s="141"/>
      <c r="K40" s="141"/>
      <c r="L40" s="22"/>
    </row>
    <row r="41" spans="1:12" x14ac:dyDescent="0.2">
      <c r="B41" s="39" t="s">
        <v>187</v>
      </c>
      <c r="C41" s="98">
        <v>6</v>
      </c>
      <c r="D41" s="140">
        <v>12</v>
      </c>
      <c r="E41" s="140">
        <v>13382</v>
      </c>
      <c r="F41" s="141">
        <v>0.9</v>
      </c>
      <c r="G41" s="141"/>
      <c r="H41" s="141"/>
      <c r="I41" s="141"/>
      <c r="J41" s="141"/>
      <c r="K41" s="141"/>
      <c r="L41" s="22"/>
    </row>
    <row r="42" spans="1:12" x14ac:dyDescent="0.2">
      <c r="A42" t="s">
        <v>61</v>
      </c>
      <c r="B42" s="39" t="s">
        <v>62</v>
      </c>
      <c r="C42" s="98" t="s">
        <v>294</v>
      </c>
      <c r="D42" s="140">
        <v>12</v>
      </c>
      <c r="E42" s="140">
        <v>19597</v>
      </c>
      <c r="F42" s="141">
        <v>0.6</v>
      </c>
      <c r="G42" s="141"/>
      <c r="H42" s="141"/>
      <c r="I42" s="141"/>
      <c r="J42" s="141"/>
      <c r="K42" s="141"/>
      <c r="L42" s="22"/>
    </row>
    <row r="43" spans="1:12" x14ac:dyDescent="0.2">
      <c r="A43" t="s">
        <v>59</v>
      </c>
      <c r="B43" s="39" t="s">
        <v>60</v>
      </c>
      <c r="C43" s="98" t="s">
        <v>295</v>
      </c>
      <c r="D43" s="140">
        <v>5</v>
      </c>
      <c r="E43" s="140">
        <v>8176</v>
      </c>
      <c r="F43" s="141">
        <v>0.6</v>
      </c>
      <c r="G43" s="141"/>
      <c r="H43" s="141"/>
      <c r="I43" s="141"/>
      <c r="J43" s="141"/>
      <c r="K43" s="141"/>
      <c r="L43" s="22"/>
    </row>
    <row r="44" spans="1:12" x14ac:dyDescent="0.2">
      <c r="A44" t="s">
        <v>63</v>
      </c>
      <c r="B44" s="39" t="s">
        <v>64</v>
      </c>
      <c r="C44" s="98" t="s">
        <v>296</v>
      </c>
      <c r="D44" s="140">
        <v>7</v>
      </c>
      <c r="E44" s="140">
        <v>15505</v>
      </c>
      <c r="F44" s="141">
        <v>0.5</v>
      </c>
      <c r="G44" s="141">
        <v>0</v>
      </c>
      <c r="H44" s="141">
        <v>0</v>
      </c>
      <c r="I44" s="141">
        <v>0</v>
      </c>
      <c r="J44" s="141">
        <v>0</v>
      </c>
      <c r="K44" s="141">
        <v>1.1000000000000001</v>
      </c>
      <c r="L44" s="22"/>
    </row>
    <row r="45" spans="1:12" x14ac:dyDescent="0.2">
      <c r="A45" t="s">
        <v>65</v>
      </c>
      <c r="B45" s="39" t="s">
        <v>66</v>
      </c>
      <c r="C45" s="98">
        <v>14</v>
      </c>
      <c r="D45" s="140">
        <v>13</v>
      </c>
      <c r="E45" s="140">
        <v>11834</v>
      </c>
      <c r="F45" s="141">
        <v>1.1000000000000001</v>
      </c>
      <c r="G45" s="141"/>
      <c r="H45" s="141"/>
      <c r="I45" s="141"/>
      <c r="J45" s="141"/>
      <c r="K45" s="141"/>
      <c r="L45" s="22"/>
    </row>
    <row r="46" spans="1:12" x14ac:dyDescent="0.2">
      <c r="A46" t="s">
        <v>67</v>
      </c>
      <c r="B46" s="39" t="s">
        <v>130</v>
      </c>
      <c r="C46" s="98" t="s">
        <v>297</v>
      </c>
      <c r="D46" s="140">
        <v>0</v>
      </c>
      <c r="E46" s="140">
        <v>1834</v>
      </c>
      <c r="F46" s="141">
        <v>0</v>
      </c>
      <c r="G46" s="141"/>
      <c r="H46" s="141"/>
      <c r="I46" s="141"/>
      <c r="J46" s="141"/>
      <c r="K46" s="141"/>
      <c r="L46" s="22"/>
    </row>
    <row r="47" spans="1:12" x14ac:dyDescent="0.2">
      <c r="A47" t="s">
        <v>68</v>
      </c>
      <c r="B47" s="39" t="s">
        <v>131</v>
      </c>
      <c r="C47" s="98" t="s">
        <v>298</v>
      </c>
      <c r="D47" s="140">
        <v>4</v>
      </c>
      <c r="E47" s="140">
        <v>4357</v>
      </c>
      <c r="F47" s="141">
        <v>0.9</v>
      </c>
      <c r="G47" s="141">
        <v>0</v>
      </c>
      <c r="H47" s="141">
        <v>0</v>
      </c>
      <c r="I47" s="141">
        <v>0</v>
      </c>
      <c r="J47" s="141">
        <v>0</v>
      </c>
      <c r="K47" s="141">
        <v>0</v>
      </c>
      <c r="L47" s="22"/>
    </row>
    <row r="48" spans="1:12" x14ac:dyDescent="0.2">
      <c r="A48" t="s">
        <v>69</v>
      </c>
      <c r="B48" s="39" t="s">
        <v>70</v>
      </c>
      <c r="C48" s="98" t="s">
        <v>299</v>
      </c>
      <c r="D48" s="140">
        <v>1114</v>
      </c>
      <c r="E48" s="140">
        <v>1266236</v>
      </c>
      <c r="F48" s="141">
        <v>0.9</v>
      </c>
      <c r="G48" s="141">
        <v>0</v>
      </c>
      <c r="H48" s="141">
        <v>0</v>
      </c>
      <c r="I48" s="141">
        <v>0.3</v>
      </c>
      <c r="J48" s="141">
        <v>1.4</v>
      </c>
      <c r="K48" s="141">
        <v>2.4</v>
      </c>
      <c r="L48" s="22"/>
    </row>
    <row r="49" spans="1:12" x14ac:dyDescent="0.2">
      <c r="A49" t="s">
        <v>71</v>
      </c>
      <c r="B49" s="39" t="s">
        <v>149</v>
      </c>
      <c r="C49" s="98" t="s">
        <v>300</v>
      </c>
      <c r="D49" s="140">
        <v>1672</v>
      </c>
      <c r="E49" s="140">
        <v>2140703</v>
      </c>
      <c r="F49" s="141">
        <v>0.8</v>
      </c>
      <c r="G49" s="141">
        <v>0</v>
      </c>
      <c r="H49" s="141">
        <v>0</v>
      </c>
      <c r="I49" s="141">
        <v>0</v>
      </c>
      <c r="J49" s="141">
        <v>1.1000000000000001</v>
      </c>
      <c r="K49" s="141">
        <v>2.2999999999999998</v>
      </c>
      <c r="L49" s="22"/>
    </row>
    <row r="50" spans="1:12" x14ac:dyDescent="0.2">
      <c r="A50" t="s">
        <v>74</v>
      </c>
      <c r="B50" s="39" t="s">
        <v>41</v>
      </c>
      <c r="C50" s="98" t="s">
        <v>301</v>
      </c>
      <c r="D50" s="140">
        <v>64</v>
      </c>
      <c r="E50" s="140">
        <v>80265</v>
      </c>
      <c r="F50" s="141">
        <v>0.8</v>
      </c>
      <c r="G50" s="141">
        <v>0</v>
      </c>
      <c r="H50" s="141">
        <v>0</v>
      </c>
      <c r="I50" s="141">
        <v>0</v>
      </c>
      <c r="J50" s="141">
        <v>1.2</v>
      </c>
      <c r="K50" s="141">
        <v>2.4</v>
      </c>
      <c r="L50" s="22"/>
    </row>
    <row r="51" spans="1:12" x14ac:dyDescent="0.2">
      <c r="A51" t="s">
        <v>75</v>
      </c>
      <c r="B51" s="39" t="s">
        <v>43</v>
      </c>
      <c r="C51" s="98" t="s">
        <v>302</v>
      </c>
      <c r="D51" s="140">
        <v>41</v>
      </c>
      <c r="E51" s="140">
        <v>65626</v>
      </c>
      <c r="F51" s="141">
        <v>0.6</v>
      </c>
      <c r="G51" s="141">
        <v>0</v>
      </c>
      <c r="H51" s="141">
        <v>0</v>
      </c>
      <c r="I51" s="141">
        <v>0</v>
      </c>
      <c r="J51" s="141">
        <v>0.9</v>
      </c>
      <c r="K51" s="141">
        <v>1.9</v>
      </c>
      <c r="L51" s="22"/>
    </row>
    <row r="52" spans="1:12" x14ac:dyDescent="0.2">
      <c r="A52" t="s">
        <v>78</v>
      </c>
      <c r="B52" s="39" t="s">
        <v>7</v>
      </c>
      <c r="C52" s="98" t="s">
        <v>303</v>
      </c>
      <c r="D52" s="140">
        <v>67</v>
      </c>
      <c r="E52" s="140">
        <v>186839</v>
      </c>
      <c r="F52" s="141">
        <v>0.4</v>
      </c>
      <c r="G52" s="141">
        <v>0</v>
      </c>
      <c r="H52" s="141">
        <v>0</v>
      </c>
      <c r="I52" s="141">
        <v>0</v>
      </c>
      <c r="J52" s="141">
        <v>0</v>
      </c>
      <c r="K52" s="141">
        <v>1.3</v>
      </c>
      <c r="L52" s="22"/>
    </row>
    <row r="53" spans="1:12" x14ac:dyDescent="0.2">
      <c r="A53" t="s">
        <v>89</v>
      </c>
      <c r="B53" s="39" t="s">
        <v>133</v>
      </c>
      <c r="C53" s="98" t="s">
        <v>304</v>
      </c>
      <c r="D53" s="140">
        <v>31</v>
      </c>
      <c r="E53" s="140">
        <v>25298</v>
      </c>
      <c r="F53" s="141">
        <v>1.2</v>
      </c>
      <c r="G53" s="141">
        <v>0</v>
      </c>
      <c r="H53" s="141">
        <v>0</v>
      </c>
      <c r="I53" s="141">
        <v>0.5</v>
      </c>
      <c r="J53" s="141">
        <v>1.9</v>
      </c>
      <c r="K53" s="141">
        <v>3.2</v>
      </c>
      <c r="L53" s="22"/>
    </row>
    <row r="54" spans="1:12" x14ac:dyDescent="0.2">
      <c r="A54" t="s">
        <v>73</v>
      </c>
      <c r="B54" s="39" t="s">
        <v>134</v>
      </c>
      <c r="C54" s="98" t="s">
        <v>305</v>
      </c>
      <c r="D54" s="140">
        <v>59</v>
      </c>
      <c r="E54" s="140">
        <v>54538</v>
      </c>
      <c r="F54" s="141">
        <v>1.1000000000000001</v>
      </c>
      <c r="G54" s="141">
        <v>0</v>
      </c>
      <c r="H54" s="141">
        <v>0</v>
      </c>
      <c r="I54" s="141">
        <v>0</v>
      </c>
      <c r="J54" s="141">
        <v>1.5</v>
      </c>
      <c r="K54" s="141">
        <v>3</v>
      </c>
      <c r="L54" s="22"/>
    </row>
    <row r="55" spans="1:12" x14ac:dyDescent="0.2">
      <c r="A55" t="s">
        <v>72</v>
      </c>
      <c r="B55" s="39" t="s">
        <v>138</v>
      </c>
      <c r="C55" s="98" t="s">
        <v>306</v>
      </c>
      <c r="D55" s="140">
        <v>218</v>
      </c>
      <c r="E55" s="140">
        <v>234827</v>
      </c>
      <c r="F55" s="141">
        <v>0.9</v>
      </c>
      <c r="G55" s="141">
        <v>0</v>
      </c>
      <c r="H55" s="141">
        <v>0</v>
      </c>
      <c r="I55" s="141">
        <v>0</v>
      </c>
      <c r="J55" s="141">
        <v>1.4</v>
      </c>
      <c r="K55" s="141">
        <v>2.5</v>
      </c>
      <c r="L55" s="22"/>
    </row>
    <row r="56" spans="1:12" x14ac:dyDescent="0.2">
      <c r="B56" s="39" t="s">
        <v>188</v>
      </c>
      <c r="C56" s="98" t="s">
        <v>307</v>
      </c>
      <c r="D56" s="140">
        <v>1</v>
      </c>
      <c r="E56" s="140">
        <v>1992</v>
      </c>
      <c r="F56" s="141">
        <v>0.5</v>
      </c>
      <c r="G56" s="141"/>
      <c r="H56" s="141"/>
      <c r="I56" s="141"/>
      <c r="J56" s="141"/>
      <c r="K56" s="141"/>
      <c r="L56" s="22"/>
    </row>
    <row r="57" spans="1:12" ht="14.25" x14ac:dyDescent="0.2">
      <c r="A57" t="s">
        <v>83</v>
      </c>
      <c r="B57" s="39" t="s">
        <v>563</v>
      </c>
      <c r="C57" s="98" t="s">
        <v>308</v>
      </c>
      <c r="D57" s="140">
        <v>4</v>
      </c>
      <c r="E57" s="140">
        <v>4836</v>
      </c>
      <c r="F57" s="141">
        <v>0.8</v>
      </c>
      <c r="G57" s="141"/>
      <c r="H57" s="141"/>
      <c r="I57" s="141"/>
      <c r="J57" s="141"/>
      <c r="K57" s="141"/>
      <c r="L57" s="22"/>
    </row>
    <row r="58" spans="1:12" x14ac:dyDescent="0.2">
      <c r="A58" t="s">
        <v>86</v>
      </c>
      <c r="B58" s="39" t="s">
        <v>150</v>
      </c>
      <c r="C58" s="98" t="s">
        <v>309</v>
      </c>
      <c r="D58" s="140">
        <v>13</v>
      </c>
      <c r="E58" s="140">
        <v>11529</v>
      </c>
      <c r="F58" s="141">
        <v>1.1000000000000001</v>
      </c>
      <c r="G58" s="141"/>
      <c r="H58" s="141"/>
      <c r="I58" s="141"/>
      <c r="J58" s="141"/>
      <c r="K58" s="141"/>
      <c r="L58" s="22"/>
    </row>
    <row r="59" spans="1:12" x14ac:dyDescent="0.2">
      <c r="A59" t="s">
        <v>79</v>
      </c>
      <c r="B59" s="39" t="s">
        <v>135</v>
      </c>
      <c r="C59" s="98" t="s">
        <v>310</v>
      </c>
      <c r="D59" s="140">
        <v>3</v>
      </c>
      <c r="E59" s="140">
        <v>4794</v>
      </c>
      <c r="F59" s="141">
        <v>0.6</v>
      </c>
      <c r="G59" s="141">
        <v>0</v>
      </c>
      <c r="H59" s="141">
        <v>0</v>
      </c>
      <c r="I59" s="141">
        <v>0</v>
      </c>
      <c r="J59" s="141">
        <v>0</v>
      </c>
      <c r="K59" s="141">
        <v>0</v>
      </c>
      <c r="L59" s="22"/>
    </row>
    <row r="60" spans="1:12" x14ac:dyDescent="0.2">
      <c r="A60" t="s">
        <v>80</v>
      </c>
      <c r="B60" s="39" t="s">
        <v>81</v>
      </c>
      <c r="C60" s="98">
        <v>46</v>
      </c>
      <c r="D60" s="140">
        <v>48</v>
      </c>
      <c r="E60" s="140">
        <v>75934</v>
      </c>
      <c r="F60" s="141">
        <v>0.6</v>
      </c>
      <c r="G60" s="141">
        <v>0</v>
      </c>
      <c r="H60" s="141">
        <v>0</v>
      </c>
      <c r="I60" s="141">
        <v>0.5</v>
      </c>
      <c r="J60" s="141">
        <v>1.1000000000000001</v>
      </c>
      <c r="K60" s="141">
        <v>1.7</v>
      </c>
      <c r="L60" s="22"/>
    </row>
    <row r="61" spans="1:12" ht="14.25" x14ac:dyDescent="0.2">
      <c r="A61" t="s">
        <v>82</v>
      </c>
      <c r="B61" s="39" t="s">
        <v>564</v>
      </c>
      <c r="C61" s="98" t="s">
        <v>311</v>
      </c>
      <c r="D61" s="140">
        <v>5</v>
      </c>
      <c r="E61" s="140">
        <v>21254</v>
      </c>
      <c r="F61" s="141">
        <v>0.2</v>
      </c>
      <c r="G61" s="141">
        <v>0</v>
      </c>
      <c r="H61" s="141">
        <v>0</v>
      </c>
      <c r="I61" s="141">
        <v>0</v>
      </c>
      <c r="J61" s="141">
        <v>0</v>
      </c>
      <c r="K61" s="141">
        <v>0.9</v>
      </c>
      <c r="L61" s="22"/>
    </row>
    <row r="62" spans="1:12" x14ac:dyDescent="0.2">
      <c r="A62" t="s">
        <v>84</v>
      </c>
      <c r="B62" s="39" t="s">
        <v>10</v>
      </c>
      <c r="C62" s="98" t="s">
        <v>312</v>
      </c>
      <c r="D62" s="140">
        <v>450</v>
      </c>
      <c r="E62" s="140">
        <v>643255</v>
      </c>
      <c r="F62" s="141">
        <v>0.7</v>
      </c>
      <c r="G62" s="141">
        <v>0</v>
      </c>
      <c r="H62" s="141">
        <v>0</v>
      </c>
      <c r="I62" s="141">
        <v>0</v>
      </c>
      <c r="J62" s="141">
        <v>1</v>
      </c>
      <c r="K62" s="141">
        <v>2.1</v>
      </c>
      <c r="L62" s="22"/>
    </row>
    <row r="63" spans="1:12" x14ac:dyDescent="0.2">
      <c r="A63" t="s">
        <v>87</v>
      </c>
      <c r="B63" s="39" t="s">
        <v>88</v>
      </c>
      <c r="C63" s="98" t="s">
        <v>313</v>
      </c>
      <c r="D63" s="140">
        <v>263</v>
      </c>
      <c r="E63" s="140">
        <v>358115</v>
      </c>
      <c r="F63" s="141">
        <v>0.7</v>
      </c>
      <c r="G63" s="141">
        <v>0</v>
      </c>
      <c r="H63" s="141">
        <v>0</v>
      </c>
      <c r="I63" s="141">
        <v>0</v>
      </c>
      <c r="J63" s="141">
        <v>1.2</v>
      </c>
      <c r="K63" s="141">
        <v>2.2999999999999998</v>
      </c>
      <c r="L63" s="22"/>
    </row>
    <row r="64" spans="1:12" x14ac:dyDescent="0.2">
      <c r="A64" t="s">
        <v>91</v>
      </c>
      <c r="B64" s="22" t="s">
        <v>92</v>
      </c>
      <c r="C64" s="98" t="s">
        <v>311</v>
      </c>
      <c r="D64" s="140">
        <v>24</v>
      </c>
      <c r="E64" s="140">
        <v>42163</v>
      </c>
      <c r="F64" s="141">
        <v>0.6</v>
      </c>
      <c r="G64" s="141">
        <v>0</v>
      </c>
      <c r="H64" s="141">
        <v>0</v>
      </c>
      <c r="I64" s="141">
        <v>0.1</v>
      </c>
      <c r="J64" s="141">
        <v>0.9</v>
      </c>
      <c r="K64" s="141">
        <v>1.5</v>
      </c>
      <c r="L64" s="22"/>
    </row>
    <row r="65" spans="1:12" x14ac:dyDescent="0.2">
      <c r="A65" t="s">
        <v>76</v>
      </c>
      <c r="B65" s="22" t="s">
        <v>77</v>
      </c>
      <c r="C65" s="98" t="s">
        <v>314</v>
      </c>
      <c r="D65" s="140">
        <v>0</v>
      </c>
      <c r="E65" s="140">
        <v>537</v>
      </c>
      <c r="F65" s="141">
        <v>0</v>
      </c>
      <c r="G65" s="141"/>
      <c r="H65" s="141"/>
      <c r="I65" s="141"/>
      <c r="J65" s="141"/>
      <c r="K65" s="141"/>
      <c r="L65" s="22"/>
    </row>
    <row r="66" spans="1:12" x14ac:dyDescent="0.2">
      <c r="B66" s="22"/>
      <c r="C66" s="98"/>
      <c r="D66" s="142"/>
      <c r="E66" s="142"/>
      <c r="F66" s="143"/>
      <c r="G66" s="143"/>
      <c r="H66" s="143"/>
      <c r="I66" s="143"/>
      <c r="J66" s="143"/>
      <c r="K66" s="143"/>
      <c r="L66" s="22"/>
    </row>
    <row r="67" spans="1:12" ht="14.25" x14ac:dyDescent="0.2">
      <c r="B67" s="38" t="s">
        <v>585</v>
      </c>
      <c r="C67" s="98"/>
      <c r="D67" s="142"/>
      <c r="E67" s="142"/>
      <c r="F67" s="143"/>
      <c r="G67" s="143"/>
      <c r="H67" s="143"/>
      <c r="I67" s="143"/>
      <c r="J67" s="143"/>
      <c r="K67" s="143"/>
      <c r="L67" s="22"/>
    </row>
    <row r="68" spans="1:12" x14ac:dyDescent="0.2">
      <c r="A68" t="s">
        <v>93</v>
      </c>
      <c r="B68" s="39" t="s">
        <v>171</v>
      </c>
      <c r="C68" s="98" t="s">
        <v>315</v>
      </c>
      <c r="D68" s="140">
        <v>21</v>
      </c>
      <c r="E68" s="140">
        <v>26682</v>
      </c>
      <c r="F68" s="141">
        <v>0.8</v>
      </c>
      <c r="G68" s="141">
        <v>0</v>
      </c>
      <c r="H68" s="141">
        <v>0</v>
      </c>
      <c r="I68" s="141">
        <v>0</v>
      </c>
      <c r="J68" s="141">
        <v>0.9</v>
      </c>
      <c r="K68" s="141">
        <v>1.6</v>
      </c>
      <c r="L68" s="22"/>
    </row>
    <row r="69" spans="1:12" x14ac:dyDescent="0.2">
      <c r="B69" s="39" t="s">
        <v>316</v>
      </c>
      <c r="C69" s="98">
        <v>7</v>
      </c>
      <c r="D69" s="140">
        <v>0</v>
      </c>
      <c r="E69" s="140">
        <v>3320</v>
      </c>
      <c r="F69" s="141">
        <v>0</v>
      </c>
      <c r="G69" s="141"/>
      <c r="H69" s="141"/>
      <c r="I69" s="141"/>
      <c r="J69" s="141"/>
      <c r="K69" s="141"/>
      <c r="L69" s="22"/>
    </row>
    <row r="70" spans="1:12" x14ac:dyDescent="0.2">
      <c r="B70" s="22" t="s">
        <v>189</v>
      </c>
      <c r="C70" s="98">
        <v>6</v>
      </c>
      <c r="D70" s="142">
        <v>0</v>
      </c>
      <c r="E70" s="142">
        <v>4588</v>
      </c>
      <c r="F70" s="143">
        <v>0</v>
      </c>
      <c r="G70" s="143"/>
      <c r="H70" s="143"/>
      <c r="I70" s="143"/>
      <c r="J70" s="143"/>
      <c r="K70" s="143"/>
      <c r="L70" s="22"/>
    </row>
    <row r="71" spans="1:12" x14ac:dyDescent="0.2">
      <c r="B71" s="65" t="s">
        <v>168</v>
      </c>
      <c r="C71" s="123">
        <v>7</v>
      </c>
      <c r="D71" s="119">
        <v>23</v>
      </c>
      <c r="E71" s="119">
        <v>13398</v>
      </c>
      <c r="F71" s="120">
        <v>1.7</v>
      </c>
      <c r="G71" s="120"/>
      <c r="H71" s="120"/>
      <c r="I71" s="120"/>
      <c r="J71" s="120"/>
      <c r="K71" s="120"/>
      <c r="L71" s="22"/>
    </row>
    <row r="72" spans="1:12" x14ac:dyDescent="0.2">
      <c r="B72" s="22"/>
      <c r="C72" s="98"/>
      <c r="D72" s="142"/>
      <c r="E72" s="142"/>
      <c r="F72" s="143"/>
      <c r="G72" s="143"/>
      <c r="H72" s="143"/>
      <c r="I72" s="143"/>
      <c r="J72" s="143"/>
      <c r="K72" s="143"/>
      <c r="L72" s="22"/>
    </row>
    <row r="73" spans="1:12" x14ac:dyDescent="0.2">
      <c r="B73" s="22"/>
      <c r="C73" s="88"/>
      <c r="D73" s="22"/>
      <c r="E73" s="22"/>
      <c r="F73" s="22"/>
      <c r="G73" s="22"/>
      <c r="H73" s="22"/>
      <c r="I73" s="22"/>
      <c r="J73" s="22"/>
      <c r="K73" s="22"/>
      <c r="L73" s="22"/>
    </row>
    <row r="74" spans="1:12" ht="21" customHeight="1" x14ac:dyDescent="0.2">
      <c r="B74" s="404" t="s">
        <v>583</v>
      </c>
      <c r="C74" s="404"/>
      <c r="D74" s="404"/>
      <c r="E74" s="404"/>
      <c r="F74" s="404"/>
      <c r="G74" s="405" t="s">
        <v>17</v>
      </c>
      <c r="H74" s="405"/>
      <c r="I74" s="405"/>
      <c r="J74" s="405"/>
      <c r="K74" s="405"/>
      <c r="L74" s="64"/>
    </row>
    <row r="75" spans="1:12" ht="38.25" x14ac:dyDescent="0.2">
      <c r="B75" s="115" t="s">
        <v>338</v>
      </c>
      <c r="C75" s="61" t="s">
        <v>190</v>
      </c>
      <c r="D75" s="61" t="s">
        <v>21</v>
      </c>
      <c r="E75" s="61" t="s">
        <v>95</v>
      </c>
      <c r="F75" s="62" t="s">
        <v>22</v>
      </c>
      <c r="G75" s="62" t="s">
        <v>23</v>
      </c>
      <c r="H75" s="62" t="s">
        <v>24</v>
      </c>
      <c r="I75" s="62" t="s">
        <v>25</v>
      </c>
      <c r="J75" s="62" t="s">
        <v>26</v>
      </c>
      <c r="K75" s="62" t="s">
        <v>27</v>
      </c>
      <c r="L75" s="22"/>
    </row>
    <row r="76" spans="1:12" x14ac:dyDescent="0.2">
      <c r="B76" s="38" t="s">
        <v>29</v>
      </c>
      <c r="C76" s="22"/>
      <c r="D76" s="56"/>
      <c r="E76" s="56"/>
      <c r="F76" s="56"/>
      <c r="G76" s="56"/>
      <c r="H76" s="56"/>
      <c r="I76" s="56"/>
      <c r="J76" s="56"/>
      <c r="K76" s="56"/>
      <c r="L76" s="22"/>
    </row>
    <row r="77" spans="1:12" x14ac:dyDescent="0.2">
      <c r="B77" s="22" t="s">
        <v>31</v>
      </c>
      <c r="C77" s="98">
        <v>71</v>
      </c>
      <c r="D77" s="140">
        <v>74949</v>
      </c>
      <c r="E77" s="140">
        <v>160109</v>
      </c>
      <c r="F77" s="144">
        <v>0.47</v>
      </c>
      <c r="G77" s="144">
        <v>0.16</v>
      </c>
      <c r="H77" s="144">
        <v>0.31</v>
      </c>
      <c r="I77" s="144">
        <v>0.44</v>
      </c>
      <c r="J77" s="144">
        <v>0.61</v>
      </c>
      <c r="K77" s="144">
        <v>0.74</v>
      </c>
      <c r="L77" s="22"/>
    </row>
    <row r="78" spans="1:12" ht="25.5" x14ac:dyDescent="0.2">
      <c r="B78" s="37" t="s">
        <v>142</v>
      </c>
      <c r="C78" s="98">
        <v>251</v>
      </c>
      <c r="D78" s="140">
        <v>669976</v>
      </c>
      <c r="E78" s="140">
        <v>1177549</v>
      </c>
      <c r="F78" s="144">
        <v>0.56999999999999995</v>
      </c>
      <c r="G78" s="144">
        <v>0.36</v>
      </c>
      <c r="H78" s="144">
        <v>0.48</v>
      </c>
      <c r="I78" s="144">
        <v>0.56999999999999995</v>
      </c>
      <c r="J78" s="144">
        <v>0.67</v>
      </c>
      <c r="K78" s="144">
        <v>0.75</v>
      </c>
      <c r="L78" s="22"/>
    </row>
    <row r="79" spans="1:12" ht="25.5" x14ac:dyDescent="0.2">
      <c r="B79" s="37" t="s">
        <v>143</v>
      </c>
      <c r="C79" s="98" t="s">
        <v>319</v>
      </c>
      <c r="D79" s="140">
        <v>611514</v>
      </c>
      <c r="E79" s="140">
        <v>1361826</v>
      </c>
      <c r="F79" s="144">
        <v>0.45</v>
      </c>
      <c r="G79" s="144">
        <v>0.12</v>
      </c>
      <c r="H79" s="144">
        <v>0.24</v>
      </c>
      <c r="I79" s="144">
        <v>0.44</v>
      </c>
      <c r="J79" s="144">
        <v>0.57999999999999996</v>
      </c>
      <c r="K79" s="144">
        <v>0.68</v>
      </c>
      <c r="L79" s="22"/>
    </row>
    <row r="80" spans="1:12" x14ac:dyDescent="0.2">
      <c r="B80" s="22" t="s">
        <v>117</v>
      </c>
      <c r="C80" s="98">
        <v>387</v>
      </c>
      <c r="D80" s="140">
        <v>557944</v>
      </c>
      <c r="E80" s="140">
        <v>1284855</v>
      </c>
      <c r="F80" s="144">
        <v>0.43</v>
      </c>
      <c r="G80" s="144">
        <v>0.18</v>
      </c>
      <c r="H80" s="144">
        <v>0.33</v>
      </c>
      <c r="I80" s="144">
        <v>0.44</v>
      </c>
      <c r="J80" s="144">
        <v>0.56000000000000005</v>
      </c>
      <c r="K80" s="144">
        <v>0.67</v>
      </c>
      <c r="L80" s="22"/>
    </row>
    <row r="81" spans="2:12" ht="25.5" x14ac:dyDescent="0.2">
      <c r="B81" s="37" t="s">
        <v>144</v>
      </c>
      <c r="C81" s="98" t="s">
        <v>320</v>
      </c>
      <c r="D81" s="140">
        <v>800019</v>
      </c>
      <c r="E81" s="140">
        <v>1482658</v>
      </c>
      <c r="F81" s="144">
        <v>0.54</v>
      </c>
      <c r="G81" s="144">
        <v>0.28000000000000003</v>
      </c>
      <c r="H81" s="144">
        <v>0.39</v>
      </c>
      <c r="I81" s="144">
        <v>0.53</v>
      </c>
      <c r="J81" s="144">
        <v>0.65</v>
      </c>
      <c r="K81" s="144">
        <v>0.71</v>
      </c>
      <c r="L81" s="22"/>
    </row>
    <row r="82" spans="2:12" ht="25.5" x14ac:dyDescent="0.2">
      <c r="B82" s="37" t="s">
        <v>156</v>
      </c>
      <c r="C82" s="98" t="s">
        <v>321</v>
      </c>
      <c r="D82" s="140">
        <v>1260781</v>
      </c>
      <c r="E82" s="140">
        <v>3453458</v>
      </c>
      <c r="F82" s="144">
        <v>0.37</v>
      </c>
      <c r="G82" s="144">
        <v>0.11</v>
      </c>
      <c r="H82" s="144">
        <v>0.19</v>
      </c>
      <c r="I82" s="144">
        <v>0.34</v>
      </c>
      <c r="J82" s="144">
        <v>0.5</v>
      </c>
      <c r="K82" s="144">
        <v>0.62</v>
      </c>
      <c r="L82" s="22"/>
    </row>
    <row r="83" spans="2:12" ht="25.5" x14ac:dyDescent="0.2">
      <c r="B83" s="37" t="s">
        <v>151</v>
      </c>
      <c r="C83" s="98">
        <v>807</v>
      </c>
      <c r="D83" s="140">
        <v>2132226</v>
      </c>
      <c r="E83" s="140">
        <v>4391341</v>
      </c>
      <c r="F83" s="144">
        <v>0.49</v>
      </c>
      <c r="G83" s="144">
        <v>0.3</v>
      </c>
      <c r="H83" s="144">
        <v>0.4</v>
      </c>
      <c r="I83" s="144">
        <v>0.51</v>
      </c>
      <c r="J83" s="144">
        <v>0.6</v>
      </c>
      <c r="K83" s="144">
        <v>0.69</v>
      </c>
      <c r="L83" s="22"/>
    </row>
    <row r="84" spans="2:12" x14ac:dyDescent="0.2">
      <c r="B84" s="22" t="s">
        <v>41</v>
      </c>
      <c r="C84" s="98" t="s">
        <v>280</v>
      </c>
      <c r="D84" s="140">
        <v>80894</v>
      </c>
      <c r="E84" s="140">
        <v>171989</v>
      </c>
      <c r="F84" s="144">
        <v>0.47</v>
      </c>
      <c r="G84" s="144">
        <v>0.22</v>
      </c>
      <c r="H84" s="144">
        <v>0.32</v>
      </c>
      <c r="I84" s="144">
        <v>0.46</v>
      </c>
      <c r="J84" s="144">
        <v>0.55000000000000004</v>
      </c>
      <c r="K84" s="144">
        <v>0.67</v>
      </c>
      <c r="L84" s="22"/>
    </row>
    <row r="85" spans="2:12" x14ac:dyDescent="0.2">
      <c r="B85" s="22" t="s">
        <v>43</v>
      </c>
      <c r="C85" s="98">
        <v>181</v>
      </c>
      <c r="D85" s="140">
        <v>317745</v>
      </c>
      <c r="E85" s="140">
        <v>731728</v>
      </c>
      <c r="F85" s="144">
        <v>0.43</v>
      </c>
      <c r="G85" s="144">
        <v>0.24</v>
      </c>
      <c r="H85" s="144">
        <v>0.34</v>
      </c>
      <c r="I85" s="144">
        <v>0.43</v>
      </c>
      <c r="J85" s="144">
        <v>0.54</v>
      </c>
      <c r="K85" s="144">
        <v>0.6</v>
      </c>
      <c r="L85" s="22"/>
    </row>
    <row r="86" spans="2:12" x14ac:dyDescent="0.2">
      <c r="B86" s="22" t="s">
        <v>35</v>
      </c>
      <c r="C86" s="98">
        <v>43</v>
      </c>
      <c r="D86" s="140">
        <v>146328</v>
      </c>
      <c r="E86" s="140">
        <v>202899</v>
      </c>
      <c r="F86" s="144">
        <v>0.72</v>
      </c>
      <c r="G86" s="144">
        <v>0.49</v>
      </c>
      <c r="H86" s="144">
        <v>0.59</v>
      </c>
      <c r="I86" s="144">
        <v>0.75</v>
      </c>
      <c r="J86" s="144">
        <v>0.86</v>
      </c>
      <c r="K86" s="144">
        <v>0.91</v>
      </c>
      <c r="L86" s="22"/>
    </row>
    <row r="87" spans="2:12" x14ac:dyDescent="0.2">
      <c r="B87" s="22" t="s">
        <v>134</v>
      </c>
      <c r="C87" s="98" t="s">
        <v>322</v>
      </c>
      <c r="D87" s="140">
        <v>23719</v>
      </c>
      <c r="E87" s="140">
        <v>63391</v>
      </c>
      <c r="F87" s="144">
        <v>0.37</v>
      </c>
      <c r="G87" s="144">
        <v>0.1</v>
      </c>
      <c r="H87" s="144">
        <v>0.14000000000000001</v>
      </c>
      <c r="I87" s="144">
        <v>0.25</v>
      </c>
      <c r="J87" s="144">
        <v>0.34</v>
      </c>
      <c r="K87" s="144">
        <v>0.47</v>
      </c>
      <c r="L87" s="22"/>
    </row>
    <row r="88" spans="2:12" x14ac:dyDescent="0.2">
      <c r="B88" s="22" t="s">
        <v>121</v>
      </c>
      <c r="C88" s="98" t="s">
        <v>323</v>
      </c>
      <c r="D88" s="140">
        <v>389069</v>
      </c>
      <c r="E88" s="140">
        <v>866418</v>
      </c>
      <c r="F88" s="144">
        <v>0.45</v>
      </c>
      <c r="G88" s="144">
        <v>0.14000000000000001</v>
      </c>
      <c r="H88" s="144">
        <v>0.22</v>
      </c>
      <c r="I88" s="144">
        <v>0.35</v>
      </c>
      <c r="J88" s="144">
        <v>0.5</v>
      </c>
      <c r="K88" s="144">
        <v>0.62</v>
      </c>
      <c r="L88" s="22"/>
    </row>
    <row r="89" spans="2:12" x14ac:dyDescent="0.2">
      <c r="B89" s="22" t="s">
        <v>150</v>
      </c>
      <c r="C89" s="98">
        <v>6</v>
      </c>
      <c r="D89" s="140">
        <v>3105</v>
      </c>
      <c r="E89" s="140">
        <v>9609</v>
      </c>
      <c r="F89" s="144">
        <v>0.32</v>
      </c>
      <c r="G89" s="144"/>
      <c r="H89" s="144"/>
      <c r="I89" s="144"/>
      <c r="J89" s="144"/>
      <c r="K89" s="144"/>
      <c r="L89" s="22"/>
    </row>
    <row r="90" spans="2:12" x14ac:dyDescent="0.2">
      <c r="B90" s="22" t="s">
        <v>45</v>
      </c>
      <c r="C90" s="98">
        <v>8</v>
      </c>
      <c r="D90" s="140">
        <v>710</v>
      </c>
      <c r="E90" s="140">
        <v>9153</v>
      </c>
      <c r="F90" s="144">
        <v>0.08</v>
      </c>
      <c r="G90" s="144"/>
      <c r="H90" s="144"/>
      <c r="I90" s="144"/>
      <c r="J90" s="144"/>
      <c r="K90" s="144"/>
      <c r="L90" s="22"/>
    </row>
    <row r="91" spans="2:12" x14ac:dyDescent="0.2">
      <c r="B91" s="22" t="s">
        <v>47</v>
      </c>
      <c r="C91" s="98">
        <v>6</v>
      </c>
      <c r="D91" s="140">
        <v>9842</v>
      </c>
      <c r="E91" s="140">
        <v>26288</v>
      </c>
      <c r="F91" s="144">
        <v>0.37</v>
      </c>
      <c r="G91" s="144"/>
      <c r="H91" s="144"/>
      <c r="I91" s="144"/>
      <c r="J91" s="144"/>
      <c r="K91" s="144"/>
      <c r="L91" s="22"/>
    </row>
    <row r="92" spans="2:12" ht="25.5" x14ac:dyDescent="0.2">
      <c r="B92" s="37" t="s">
        <v>146</v>
      </c>
      <c r="C92" s="98">
        <v>197</v>
      </c>
      <c r="D92" s="140">
        <v>470884</v>
      </c>
      <c r="E92" s="140">
        <v>819943</v>
      </c>
      <c r="F92" s="144">
        <v>0.56999999999999995</v>
      </c>
      <c r="G92" s="144">
        <v>0.38</v>
      </c>
      <c r="H92" s="144">
        <v>0.46</v>
      </c>
      <c r="I92" s="144">
        <v>0.56999999999999995</v>
      </c>
      <c r="J92" s="144">
        <v>0.67</v>
      </c>
      <c r="K92" s="144">
        <v>0.75</v>
      </c>
      <c r="L92" s="22"/>
    </row>
    <row r="93" spans="2:12" ht="25.5" x14ac:dyDescent="0.2">
      <c r="B93" s="37" t="s">
        <v>147</v>
      </c>
      <c r="C93" s="98" t="s">
        <v>324</v>
      </c>
      <c r="D93" s="140">
        <v>345261</v>
      </c>
      <c r="E93" s="140">
        <v>631281</v>
      </c>
      <c r="F93" s="144">
        <v>0.55000000000000004</v>
      </c>
      <c r="G93" s="144">
        <v>0.32</v>
      </c>
      <c r="H93" s="144">
        <v>0.43</v>
      </c>
      <c r="I93" s="144">
        <v>0.55000000000000004</v>
      </c>
      <c r="J93" s="144">
        <v>0.66</v>
      </c>
      <c r="K93" s="144">
        <v>0.76</v>
      </c>
      <c r="L93" s="22"/>
    </row>
    <row r="94" spans="2:12" x14ac:dyDescent="0.2">
      <c r="B94" s="22" t="s">
        <v>124</v>
      </c>
      <c r="C94" s="98" t="s">
        <v>288</v>
      </c>
      <c r="D94" s="140">
        <v>955534</v>
      </c>
      <c r="E94" s="140">
        <v>1449549</v>
      </c>
      <c r="F94" s="144">
        <v>0.66</v>
      </c>
      <c r="G94" s="144">
        <v>0.38</v>
      </c>
      <c r="H94" s="144">
        <v>0.52</v>
      </c>
      <c r="I94" s="144">
        <v>0.67</v>
      </c>
      <c r="J94" s="144">
        <v>0.8</v>
      </c>
      <c r="K94" s="144">
        <v>0.89</v>
      </c>
      <c r="L94" s="22"/>
    </row>
    <row r="95" spans="2:12" x14ac:dyDescent="0.2">
      <c r="B95" s="22" t="s">
        <v>50</v>
      </c>
      <c r="C95" s="98">
        <v>147</v>
      </c>
      <c r="D95" s="140">
        <v>329688</v>
      </c>
      <c r="E95" s="140">
        <v>616514</v>
      </c>
      <c r="F95" s="144">
        <v>0.53</v>
      </c>
      <c r="G95" s="144">
        <v>0.37</v>
      </c>
      <c r="H95" s="144">
        <v>0.45</v>
      </c>
      <c r="I95" s="144">
        <v>0.53</v>
      </c>
      <c r="J95" s="144">
        <v>0.62</v>
      </c>
      <c r="K95" s="144">
        <v>0.7</v>
      </c>
      <c r="L95" s="22"/>
    </row>
    <row r="96" spans="2:12" x14ac:dyDescent="0.2">
      <c r="B96" s="22"/>
      <c r="C96" s="98"/>
      <c r="D96" s="142"/>
      <c r="E96" s="142"/>
      <c r="F96" s="145"/>
      <c r="G96" s="145"/>
      <c r="H96" s="145"/>
      <c r="I96" s="145"/>
      <c r="J96" s="145"/>
      <c r="K96" s="145"/>
      <c r="L96" s="22"/>
    </row>
    <row r="97" spans="2:12" x14ac:dyDescent="0.2">
      <c r="B97" s="38" t="s">
        <v>139</v>
      </c>
      <c r="C97" s="98"/>
      <c r="D97" s="142"/>
      <c r="E97" s="142"/>
      <c r="F97" s="145"/>
      <c r="G97" s="145"/>
      <c r="H97" s="145"/>
      <c r="I97" s="145"/>
      <c r="J97" s="145"/>
      <c r="K97" s="145"/>
      <c r="L97" s="22"/>
    </row>
    <row r="98" spans="2:12" x14ac:dyDescent="0.2">
      <c r="B98" s="22" t="s">
        <v>126</v>
      </c>
      <c r="C98" s="98" t="s">
        <v>325</v>
      </c>
      <c r="D98" s="140">
        <v>818478</v>
      </c>
      <c r="E98" s="140">
        <v>3903448</v>
      </c>
      <c r="F98" s="144">
        <v>0.21</v>
      </c>
      <c r="G98" s="144">
        <v>0.09</v>
      </c>
      <c r="H98" s="144">
        <v>0.13</v>
      </c>
      <c r="I98" s="144">
        <v>0.19</v>
      </c>
      <c r="J98" s="144">
        <v>0.28999999999999998</v>
      </c>
      <c r="K98" s="144">
        <v>0.39</v>
      </c>
      <c r="L98" s="22"/>
    </row>
    <row r="99" spans="2:12" x14ac:dyDescent="0.2">
      <c r="B99" s="22" t="s">
        <v>140</v>
      </c>
      <c r="C99" s="98" t="s">
        <v>326</v>
      </c>
      <c r="D99" s="140">
        <v>4886</v>
      </c>
      <c r="E99" s="140">
        <v>83342</v>
      </c>
      <c r="F99" s="144">
        <v>0.06</v>
      </c>
      <c r="G99" s="144">
        <v>0.01</v>
      </c>
      <c r="H99" s="144">
        <v>0.02</v>
      </c>
      <c r="I99" s="144">
        <v>0.04</v>
      </c>
      <c r="J99" s="144">
        <v>7.0000000000000007E-2</v>
      </c>
      <c r="K99" s="144">
        <v>0.11</v>
      </c>
      <c r="L99" s="22"/>
    </row>
    <row r="100" spans="2:12" x14ac:dyDescent="0.2">
      <c r="B100" s="22" t="s">
        <v>141</v>
      </c>
      <c r="C100" s="98">
        <v>17</v>
      </c>
      <c r="D100" s="142">
        <v>17416</v>
      </c>
      <c r="E100" s="142">
        <v>57086</v>
      </c>
      <c r="F100" s="145">
        <v>0.31</v>
      </c>
      <c r="G100" s="145"/>
      <c r="H100" s="145"/>
      <c r="I100" s="145"/>
      <c r="J100" s="145"/>
      <c r="K100" s="145"/>
      <c r="L100" s="22"/>
    </row>
    <row r="101" spans="2:12" x14ac:dyDescent="0.2">
      <c r="B101" s="22"/>
      <c r="C101" s="98"/>
      <c r="D101" s="142"/>
      <c r="E101" s="142"/>
      <c r="F101" s="145"/>
      <c r="G101" s="145"/>
      <c r="H101" s="145"/>
      <c r="I101" s="145"/>
      <c r="J101" s="145"/>
      <c r="K101" s="145"/>
      <c r="L101" s="22"/>
    </row>
    <row r="102" spans="2:12" ht="14.25" x14ac:dyDescent="0.2">
      <c r="B102" s="38" t="s">
        <v>586</v>
      </c>
      <c r="C102" s="98"/>
      <c r="D102" s="142"/>
      <c r="E102" s="142"/>
      <c r="F102" s="145"/>
      <c r="G102" s="145"/>
      <c r="H102" s="145"/>
      <c r="I102" s="145"/>
      <c r="J102" s="145"/>
      <c r="K102" s="145"/>
      <c r="L102" s="22"/>
    </row>
    <row r="103" spans="2:12" x14ac:dyDescent="0.2">
      <c r="B103" s="22" t="s">
        <v>571</v>
      </c>
      <c r="C103" s="98" t="s">
        <v>574</v>
      </c>
      <c r="D103" s="142">
        <v>83286</v>
      </c>
      <c r="E103" s="142">
        <v>336340</v>
      </c>
      <c r="F103" s="145">
        <v>0.25</v>
      </c>
      <c r="G103" s="145">
        <v>0.04</v>
      </c>
      <c r="H103" s="145">
        <v>0.1</v>
      </c>
      <c r="I103" s="145">
        <v>0.19</v>
      </c>
      <c r="J103" s="145">
        <v>0.35</v>
      </c>
      <c r="K103" s="145">
        <v>0.49</v>
      </c>
      <c r="L103" s="22"/>
    </row>
    <row r="104" spans="2:12" x14ac:dyDescent="0.2">
      <c r="B104" s="22" t="s">
        <v>572</v>
      </c>
      <c r="C104" s="98">
        <v>49</v>
      </c>
      <c r="D104" s="142">
        <v>28758</v>
      </c>
      <c r="E104" s="142">
        <v>204837</v>
      </c>
      <c r="F104" s="145">
        <v>0.14000000000000001</v>
      </c>
      <c r="G104" s="145">
        <v>0.03</v>
      </c>
      <c r="H104" s="145">
        <v>0.06</v>
      </c>
      <c r="I104" s="145">
        <v>0.1</v>
      </c>
      <c r="J104" s="145">
        <v>0.2</v>
      </c>
      <c r="K104" s="145">
        <v>0.32</v>
      </c>
      <c r="L104" s="22"/>
    </row>
    <row r="105" spans="2:12" x14ac:dyDescent="0.2">
      <c r="B105" s="22" t="s">
        <v>573</v>
      </c>
      <c r="C105" s="98">
        <v>16</v>
      </c>
      <c r="D105" s="142">
        <v>29140</v>
      </c>
      <c r="E105" s="142">
        <v>125440</v>
      </c>
      <c r="F105" s="145">
        <v>0.23</v>
      </c>
      <c r="G105" s="145"/>
      <c r="H105" s="145"/>
      <c r="I105" s="145"/>
      <c r="J105" s="145"/>
      <c r="K105" s="145"/>
      <c r="L105" s="22"/>
    </row>
    <row r="106" spans="2:12" x14ac:dyDescent="0.2">
      <c r="B106" s="22"/>
      <c r="C106" s="98"/>
      <c r="D106" s="142"/>
      <c r="E106" s="142"/>
      <c r="F106" s="145"/>
      <c r="G106" s="145"/>
      <c r="H106" s="145"/>
      <c r="I106" s="145"/>
      <c r="J106" s="145"/>
      <c r="K106" s="145"/>
      <c r="L106" s="22"/>
    </row>
    <row r="107" spans="2:12" x14ac:dyDescent="0.2">
      <c r="B107" s="38" t="s">
        <v>54</v>
      </c>
      <c r="C107" s="98"/>
      <c r="D107" s="142"/>
      <c r="E107" s="142"/>
      <c r="F107" s="145"/>
      <c r="G107" s="145"/>
      <c r="H107" s="145"/>
      <c r="I107" s="145"/>
      <c r="J107" s="145"/>
      <c r="K107" s="145"/>
      <c r="L107" s="22"/>
    </row>
    <row r="108" spans="2:12" x14ac:dyDescent="0.2">
      <c r="B108" s="22" t="s">
        <v>127</v>
      </c>
      <c r="C108" s="98">
        <v>20</v>
      </c>
      <c r="D108" s="140">
        <v>14081</v>
      </c>
      <c r="E108" s="140">
        <v>107664</v>
      </c>
      <c r="F108" s="144">
        <v>0.13</v>
      </c>
      <c r="G108" s="144">
        <v>7.0000000000000007E-2</v>
      </c>
      <c r="H108" s="144">
        <v>0.08</v>
      </c>
      <c r="I108" s="144">
        <v>0.11</v>
      </c>
      <c r="J108" s="144">
        <v>0.13</v>
      </c>
      <c r="K108" s="144">
        <v>0.17</v>
      </c>
      <c r="L108" s="22"/>
    </row>
    <row r="109" spans="2:12" x14ac:dyDescent="0.2">
      <c r="B109" s="22" t="s">
        <v>56</v>
      </c>
      <c r="C109" s="98">
        <v>21</v>
      </c>
      <c r="D109" s="140">
        <v>2089</v>
      </c>
      <c r="E109" s="140">
        <v>42243</v>
      </c>
      <c r="F109" s="144">
        <v>0.05</v>
      </c>
      <c r="G109" s="144">
        <v>0.01</v>
      </c>
      <c r="H109" s="144">
        <v>0.02</v>
      </c>
      <c r="I109" s="144">
        <v>0.02</v>
      </c>
      <c r="J109" s="144">
        <v>0.06</v>
      </c>
      <c r="K109" s="144">
        <v>0.1</v>
      </c>
      <c r="L109" s="22"/>
    </row>
    <row r="110" spans="2:12" x14ac:dyDescent="0.2">
      <c r="B110" s="22" t="s">
        <v>128</v>
      </c>
      <c r="C110" s="98">
        <v>116</v>
      </c>
      <c r="D110" s="140">
        <v>9884</v>
      </c>
      <c r="E110" s="140">
        <v>285679</v>
      </c>
      <c r="F110" s="144">
        <v>0.03</v>
      </c>
      <c r="G110" s="144">
        <v>0</v>
      </c>
      <c r="H110" s="144">
        <v>0.01</v>
      </c>
      <c r="I110" s="144">
        <v>0.02</v>
      </c>
      <c r="J110" s="144">
        <v>0.03</v>
      </c>
      <c r="K110" s="144">
        <v>0.05</v>
      </c>
      <c r="L110" s="22"/>
    </row>
    <row r="111" spans="2:12" x14ac:dyDescent="0.2">
      <c r="B111" s="22" t="s">
        <v>31</v>
      </c>
      <c r="C111" s="98">
        <v>17</v>
      </c>
      <c r="D111" s="140">
        <v>8442</v>
      </c>
      <c r="E111" s="140">
        <v>44748</v>
      </c>
      <c r="F111" s="144">
        <v>0.19</v>
      </c>
      <c r="G111" s="144"/>
      <c r="H111" s="144"/>
      <c r="I111" s="144"/>
      <c r="J111" s="144"/>
      <c r="K111" s="144"/>
      <c r="L111" s="22"/>
    </row>
    <row r="112" spans="2:12" x14ac:dyDescent="0.2">
      <c r="B112" s="22" t="s">
        <v>187</v>
      </c>
      <c r="C112" s="98">
        <v>6</v>
      </c>
      <c r="D112" s="140">
        <v>13382</v>
      </c>
      <c r="E112" s="140">
        <v>47960</v>
      </c>
      <c r="F112" s="144">
        <v>0.28000000000000003</v>
      </c>
      <c r="G112" s="144"/>
      <c r="H112" s="144"/>
      <c r="I112" s="144"/>
      <c r="J112" s="144"/>
      <c r="K112" s="144"/>
      <c r="L112" s="22"/>
    </row>
    <row r="113" spans="2:12" x14ac:dyDescent="0.2">
      <c r="B113" s="22" t="s">
        <v>62</v>
      </c>
      <c r="C113" s="98">
        <v>14</v>
      </c>
      <c r="D113" s="140">
        <v>19597</v>
      </c>
      <c r="E113" s="140">
        <v>82531</v>
      </c>
      <c r="F113" s="144">
        <v>0.24</v>
      </c>
      <c r="G113" s="144"/>
      <c r="H113" s="144"/>
      <c r="I113" s="144"/>
      <c r="J113" s="144"/>
      <c r="K113" s="144"/>
      <c r="L113" s="22"/>
    </row>
    <row r="114" spans="2:12" x14ac:dyDescent="0.2">
      <c r="B114" s="22" t="s">
        <v>60</v>
      </c>
      <c r="C114" s="98">
        <v>13</v>
      </c>
      <c r="D114" s="140">
        <v>8176</v>
      </c>
      <c r="E114" s="140">
        <v>73359</v>
      </c>
      <c r="F114" s="144">
        <v>0.11</v>
      </c>
      <c r="G114" s="144"/>
      <c r="H114" s="144"/>
      <c r="I114" s="144"/>
      <c r="J114" s="144"/>
      <c r="K114" s="144"/>
      <c r="L114" s="22"/>
    </row>
    <row r="115" spans="2:12" x14ac:dyDescent="0.2">
      <c r="B115" s="22" t="s">
        <v>64</v>
      </c>
      <c r="C115" s="98">
        <v>56</v>
      </c>
      <c r="D115" s="140">
        <v>15505</v>
      </c>
      <c r="E115" s="140">
        <v>144421</v>
      </c>
      <c r="F115" s="144">
        <v>0.11</v>
      </c>
      <c r="G115" s="144">
        <v>0.01</v>
      </c>
      <c r="H115" s="144">
        <v>0.02</v>
      </c>
      <c r="I115" s="144">
        <v>0.04</v>
      </c>
      <c r="J115" s="144">
        <v>0.13</v>
      </c>
      <c r="K115" s="144">
        <v>0.23</v>
      </c>
      <c r="L115" s="22"/>
    </row>
    <row r="116" spans="2:12" x14ac:dyDescent="0.2">
      <c r="B116" s="22" t="s">
        <v>66</v>
      </c>
      <c r="C116" s="98">
        <v>14</v>
      </c>
      <c r="D116" s="140">
        <v>11834</v>
      </c>
      <c r="E116" s="140">
        <v>61564</v>
      </c>
      <c r="F116" s="144">
        <v>0.19</v>
      </c>
      <c r="G116" s="144"/>
      <c r="H116" s="144"/>
      <c r="I116" s="144"/>
      <c r="J116" s="144"/>
      <c r="K116" s="144"/>
      <c r="L116" s="22"/>
    </row>
    <row r="117" spans="2:12" x14ac:dyDescent="0.2">
      <c r="B117" s="22" t="s">
        <v>130</v>
      </c>
      <c r="C117" s="98" t="s">
        <v>327</v>
      </c>
      <c r="D117" s="140">
        <v>1834</v>
      </c>
      <c r="E117" s="140">
        <v>82772</v>
      </c>
      <c r="F117" s="144">
        <v>0.02</v>
      </c>
      <c r="G117" s="144">
        <v>0</v>
      </c>
      <c r="H117" s="144">
        <v>0.01</v>
      </c>
      <c r="I117" s="144">
        <v>0.01</v>
      </c>
      <c r="J117" s="144">
        <v>0.02</v>
      </c>
      <c r="K117" s="144">
        <v>0.06</v>
      </c>
      <c r="L117" s="22"/>
    </row>
    <row r="118" spans="2:12" x14ac:dyDescent="0.2">
      <c r="B118" s="22" t="s">
        <v>131</v>
      </c>
      <c r="C118" s="98" t="s">
        <v>328</v>
      </c>
      <c r="D118" s="140">
        <v>4357</v>
      </c>
      <c r="E118" s="140">
        <v>188169</v>
      </c>
      <c r="F118" s="144">
        <v>0.02</v>
      </c>
      <c r="G118" s="144">
        <v>0</v>
      </c>
      <c r="H118" s="144">
        <v>0.01</v>
      </c>
      <c r="I118" s="144">
        <v>0.01</v>
      </c>
      <c r="J118" s="144">
        <v>0.02</v>
      </c>
      <c r="K118" s="144">
        <v>0.06</v>
      </c>
      <c r="L118" s="22"/>
    </row>
    <row r="119" spans="2:12" x14ac:dyDescent="0.2">
      <c r="B119" s="22" t="s">
        <v>70</v>
      </c>
      <c r="C119" s="98" t="s">
        <v>329</v>
      </c>
      <c r="D119" s="140">
        <v>1266236</v>
      </c>
      <c r="E119" s="140">
        <v>7550620</v>
      </c>
      <c r="F119" s="144">
        <v>0.17</v>
      </c>
      <c r="G119" s="144">
        <v>0.06</v>
      </c>
      <c r="H119" s="144">
        <v>0.1</v>
      </c>
      <c r="I119" s="144">
        <v>0.14000000000000001</v>
      </c>
      <c r="J119" s="144">
        <v>0.21</v>
      </c>
      <c r="K119" s="144">
        <v>0.28999999999999998</v>
      </c>
      <c r="L119" s="22"/>
    </row>
    <row r="120" spans="2:12" x14ac:dyDescent="0.2">
      <c r="B120" s="22" t="s">
        <v>149</v>
      </c>
      <c r="C120" s="98" t="s">
        <v>330</v>
      </c>
      <c r="D120" s="140">
        <v>2140703</v>
      </c>
      <c r="E120" s="140">
        <v>14411414</v>
      </c>
      <c r="F120" s="144">
        <v>0.15</v>
      </c>
      <c r="G120" s="144">
        <v>0.05</v>
      </c>
      <c r="H120" s="144">
        <v>0.08</v>
      </c>
      <c r="I120" s="144">
        <v>0.12</v>
      </c>
      <c r="J120" s="144">
        <v>0.18</v>
      </c>
      <c r="K120" s="144">
        <v>0.26</v>
      </c>
      <c r="L120" s="22"/>
    </row>
    <row r="121" spans="2:12" x14ac:dyDescent="0.2">
      <c r="B121" s="22" t="s">
        <v>41</v>
      </c>
      <c r="C121" s="98" t="s">
        <v>331</v>
      </c>
      <c r="D121" s="140">
        <v>80265</v>
      </c>
      <c r="E121" s="140">
        <v>603841</v>
      </c>
      <c r="F121" s="144">
        <v>0.13</v>
      </c>
      <c r="G121" s="144">
        <v>0.06</v>
      </c>
      <c r="H121" s="144">
        <v>0.08</v>
      </c>
      <c r="I121" s="144">
        <v>0.12</v>
      </c>
      <c r="J121" s="144">
        <v>0.16</v>
      </c>
      <c r="K121" s="144">
        <v>0.2</v>
      </c>
      <c r="L121" s="22"/>
    </row>
    <row r="122" spans="2:12" x14ac:dyDescent="0.2">
      <c r="B122" s="22" t="s">
        <v>43</v>
      </c>
      <c r="C122" s="98">
        <v>68</v>
      </c>
      <c r="D122" s="140">
        <v>65626</v>
      </c>
      <c r="E122" s="140">
        <v>469446</v>
      </c>
      <c r="F122" s="144">
        <v>0.14000000000000001</v>
      </c>
      <c r="G122" s="144">
        <v>0.06</v>
      </c>
      <c r="H122" s="144">
        <v>0.08</v>
      </c>
      <c r="I122" s="144">
        <v>0.14000000000000001</v>
      </c>
      <c r="J122" s="144">
        <v>0.18</v>
      </c>
      <c r="K122" s="144">
        <v>0.23</v>
      </c>
      <c r="L122" s="22"/>
    </row>
    <row r="123" spans="2:12" x14ac:dyDescent="0.2">
      <c r="B123" s="22" t="s">
        <v>7</v>
      </c>
      <c r="C123" s="98" t="s">
        <v>332</v>
      </c>
      <c r="D123" s="140">
        <v>186839</v>
      </c>
      <c r="E123" s="140">
        <v>1845108</v>
      </c>
      <c r="F123" s="144">
        <v>0.1</v>
      </c>
      <c r="G123" s="144">
        <v>0.02</v>
      </c>
      <c r="H123" s="144">
        <v>0.04</v>
      </c>
      <c r="I123" s="144">
        <v>0.08</v>
      </c>
      <c r="J123" s="144">
        <v>0.12</v>
      </c>
      <c r="K123" s="144">
        <v>0.17</v>
      </c>
      <c r="L123" s="22"/>
    </row>
    <row r="124" spans="2:12" x14ac:dyDescent="0.2">
      <c r="B124" s="22" t="s">
        <v>90</v>
      </c>
      <c r="C124" s="98">
        <v>24</v>
      </c>
      <c r="D124" s="140">
        <v>25298</v>
      </c>
      <c r="E124" s="140">
        <v>171318</v>
      </c>
      <c r="F124" s="144">
        <v>0.15</v>
      </c>
      <c r="G124" s="144">
        <v>0.05</v>
      </c>
      <c r="H124" s="144">
        <v>0.09</v>
      </c>
      <c r="I124" s="144">
        <v>0.12</v>
      </c>
      <c r="J124" s="144">
        <v>0.18</v>
      </c>
      <c r="K124" s="144">
        <v>0.21</v>
      </c>
      <c r="L124" s="22"/>
    </row>
    <row r="125" spans="2:12" x14ac:dyDescent="0.2">
      <c r="B125" s="22" t="s">
        <v>134</v>
      </c>
      <c r="C125" s="98" t="s">
        <v>333</v>
      </c>
      <c r="D125" s="140">
        <v>54538</v>
      </c>
      <c r="E125" s="140">
        <v>271432</v>
      </c>
      <c r="F125" s="144">
        <v>0.2</v>
      </c>
      <c r="G125" s="144">
        <v>0.02</v>
      </c>
      <c r="H125" s="144">
        <v>0.06</v>
      </c>
      <c r="I125" s="144">
        <v>0.14000000000000001</v>
      </c>
      <c r="J125" s="144">
        <v>0.25</v>
      </c>
      <c r="K125" s="144">
        <v>0.34</v>
      </c>
      <c r="L125" s="22"/>
    </row>
    <row r="126" spans="2:12" x14ac:dyDescent="0.2">
      <c r="B126" s="22" t="s">
        <v>121</v>
      </c>
      <c r="C126" s="98" t="s">
        <v>334</v>
      </c>
      <c r="D126" s="140">
        <v>234827</v>
      </c>
      <c r="E126" s="140">
        <v>1236887</v>
      </c>
      <c r="F126" s="144">
        <v>0.19</v>
      </c>
      <c r="G126" s="144">
        <v>0.03</v>
      </c>
      <c r="H126" s="144">
        <v>0.05</v>
      </c>
      <c r="I126" s="144">
        <v>0.1</v>
      </c>
      <c r="J126" s="144">
        <v>0.22</v>
      </c>
      <c r="K126" s="144">
        <v>0.3</v>
      </c>
      <c r="L126" s="22"/>
    </row>
    <row r="127" spans="2:12" x14ac:dyDescent="0.2">
      <c r="B127" s="22" t="s">
        <v>188</v>
      </c>
      <c r="C127" s="98">
        <v>11</v>
      </c>
      <c r="D127" s="140">
        <v>1992</v>
      </c>
      <c r="E127" s="140">
        <v>15891</v>
      </c>
      <c r="F127" s="144">
        <v>0.13</v>
      </c>
      <c r="G127" s="144"/>
      <c r="H127" s="144"/>
      <c r="I127" s="144"/>
      <c r="J127" s="144"/>
      <c r="K127" s="144"/>
      <c r="L127" s="22"/>
    </row>
    <row r="128" spans="2:12" ht="14.25" x14ac:dyDescent="0.2">
      <c r="B128" s="22" t="s">
        <v>563</v>
      </c>
      <c r="C128" s="98">
        <v>7</v>
      </c>
      <c r="D128" s="140">
        <v>4836</v>
      </c>
      <c r="E128" s="140">
        <v>25491</v>
      </c>
      <c r="F128" s="144">
        <v>0.19</v>
      </c>
      <c r="G128" s="144"/>
      <c r="H128" s="144"/>
      <c r="I128" s="144"/>
      <c r="J128" s="144"/>
      <c r="K128" s="144"/>
      <c r="L128" s="22"/>
    </row>
    <row r="129" spans="2:12" x14ac:dyDescent="0.2">
      <c r="B129" s="22" t="s">
        <v>150</v>
      </c>
      <c r="C129" s="98">
        <v>12</v>
      </c>
      <c r="D129" s="140">
        <v>11529</v>
      </c>
      <c r="E129" s="140">
        <v>53953</v>
      </c>
      <c r="F129" s="144">
        <v>0.21</v>
      </c>
      <c r="G129" s="144"/>
      <c r="H129" s="144"/>
      <c r="I129" s="144"/>
      <c r="J129" s="144"/>
      <c r="K129" s="144"/>
      <c r="L129" s="22"/>
    </row>
    <row r="130" spans="2:12" x14ac:dyDescent="0.2">
      <c r="B130" s="22" t="s">
        <v>135</v>
      </c>
      <c r="C130" s="98">
        <v>205</v>
      </c>
      <c r="D130" s="140">
        <v>4794</v>
      </c>
      <c r="E130" s="140">
        <v>376105</v>
      </c>
      <c r="F130" s="144">
        <v>0.01</v>
      </c>
      <c r="G130" s="144">
        <v>0</v>
      </c>
      <c r="H130" s="144">
        <v>0</v>
      </c>
      <c r="I130" s="144">
        <v>0.01</v>
      </c>
      <c r="J130" s="144">
        <v>0.02</v>
      </c>
      <c r="K130" s="144">
        <v>0.03</v>
      </c>
      <c r="L130" s="22"/>
    </row>
    <row r="131" spans="2:12" x14ac:dyDescent="0.2">
      <c r="B131" s="22" t="s">
        <v>81</v>
      </c>
      <c r="C131" s="98">
        <v>46</v>
      </c>
      <c r="D131" s="140">
        <v>75934</v>
      </c>
      <c r="E131" s="140">
        <v>313598</v>
      </c>
      <c r="F131" s="144">
        <v>0.24</v>
      </c>
      <c r="G131" s="144">
        <v>0.1</v>
      </c>
      <c r="H131" s="144">
        <v>0.15</v>
      </c>
      <c r="I131" s="144">
        <v>0.25</v>
      </c>
      <c r="J131" s="144">
        <v>0.32</v>
      </c>
      <c r="K131" s="144">
        <v>0.44</v>
      </c>
      <c r="L131" s="22"/>
    </row>
    <row r="132" spans="2:12" ht="14.25" x14ac:dyDescent="0.2">
      <c r="B132" s="22" t="s">
        <v>584</v>
      </c>
      <c r="C132" s="98">
        <v>28</v>
      </c>
      <c r="D132" s="140">
        <v>21254</v>
      </c>
      <c r="E132" s="140">
        <v>138196</v>
      </c>
      <c r="F132" s="144">
        <v>0.15</v>
      </c>
      <c r="G132" s="144">
        <v>0.04</v>
      </c>
      <c r="H132" s="144">
        <v>0.06</v>
      </c>
      <c r="I132" s="144">
        <v>0.1</v>
      </c>
      <c r="J132" s="144">
        <v>0.17</v>
      </c>
      <c r="K132" s="144">
        <v>0.39</v>
      </c>
      <c r="L132" s="22"/>
    </row>
    <row r="133" spans="2:12" x14ac:dyDescent="0.2">
      <c r="B133" s="22" t="s">
        <v>10</v>
      </c>
      <c r="C133" s="98" t="s">
        <v>335</v>
      </c>
      <c r="D133" s="140">
        <v>643255</v>
      </c>
      <c r="E133" s="140">
        <v>3803154</v>
      </c>
      <c r="F133" s="144">
        <v>0.17</v>
      </c>
      <c r="G133" s="144">
        <v>0.05</v>
      </c>
      <c r="H133" s="144">
        <v>0.09</v>
      </c>
      <c r="I133" s="144">
        <v>0.14000000000000001</v>
      </c>
      <c r="J133" s="144">
        <v>0.21</v>
      </c>
      <c r="K133" s="144">
        <v>0.28000000000000003</v>
      </c>
      <c r="L133" s="22"/>
    </row>
    <row r="134" spans="2:12" x14ac:dyDescent="0.2">
      <c r="B134" s="22" t="s">
        <v>88</v>
      </c>
      <c r="C134" s="98">
        <v>388</v>
      </c>
      <c r="D134" s="140">
        <v>358115</v>
      </c>
      <c r="E134" s="140">
        <v>2608136</v>
      </c>
      <c r="F134" s="144">
        <v>0.14000000000000001</v>
      </c>
      <c r="G134" s="144">
        <v>0.06</v>
      </c>
      <c r="H134" s="144">
        <v>0.09</v>
      </c>
      <c r="I134" s="144">
        <v>0.13</v>
      </c>
      <c r="J134" s="144">
        <v>0.18</v>
      </c>
      <c r="K134" s="144">
        <v>0.23</v>
      </c>
      <c r="L134" s="22"/>
    </row>
    <row r="135" spans="2:12" x14ac:dyDescent="0.2">
      <c r="B135" s="22" t="s">
        <v>136</v>
      </c>
      <c r="C135" s="98">
        <v>28</v>
      </c>
      <c r="D135" s="140">
        <v>42163</v>
      </c>
      <c r="E135" s="140">
        <v>199193</v>
      </c>
      <c r="F135" s="144">
        <v>0.21</v>
      </c>
      <c r="G135" s="144">
        <v>0.09</v>
      </c>
      <c r="H135" s="144">
        <v>0.12</v>
      </c>
      <c r="I135" s="144">
        <v>0.16</v>
      </c>
      <c r="J135" s="144">
        <v>0.28999999999999998</v>
      </c>
      <c r="K135" s="144">
        <v>0.33</v>
      </c>
      <c r="L135" s="22"/>
    </row>
    <row r="136" spans="2:12" x14ac:dyDescent="0.2">
      <c r="B136" s="22" t="s">
        <v>77</v>
      </c>
      <c r="C136" s="98">
        <v>13</v>
      </c>
      <c r="D136" s="140">
        <v>537</v>
      </c>
      <c r="E136" s="140">
        <v>12360</v>
      </c>
      <c r="F136" s="144">
        <v>0.04</v>
      </c>
      <c r="G136" s="144"/>
      <c r="H136" s="144"/>
      <c r="I136" s="144"/>
      <c r="J136" s="144"/>
      <c r="K136" s="144"/>
      <c r="L136" s="22"/>
    </row>
    <row r="137" spans="2:12" x14ac:dyDescent="0.2">
      <c r="B137" s="22"/>
      <c r="C137" s="98"/>
      <c r="D137" s="142"/>
      <c r="E137" s="142"/>
      <c r="F137" s="145"/>
      <c r="G137" s="145"/>
      <c r="H137" s="145"/>
      <c r="I137" s="145"/>
      <c r="J137" s="145"/>
      <c r="K137" s="145"/>
      <c r="L137" s="22"/>
    </row>
    <row r="138" spans="2:12" ht="14.25" x14ac:dyDescent="0.2">
      <c r="B138" s="38" t="s">
        <v>585</v>
      </c>
      <c r="C138" s="98"/>
      <c r="D138" s="142"/>
      <c r="E138" s="142"/>
      <c r="F138" s="145"/>
      <c r="G138" s="145"/>
      <c r="H138" s="145"/>
      <c r="I138" s="145"/>
      <c r="J138" s="145"/>
      <c r="K138" s="145"/>
      <c r="L138" s="22"/>
    </row>
    <row r="139" spans="2:12" x14ac:dyDescent="0.2">
      <c r="B139" s="22" t="s">
        <v>172</v>
      </c>
      <c r="C139" s="98">
        <v>25</v>
      </c>
      <c r="D139" s="140">
        <v>26682</v>
      </c>
      <c r="E139" s="140">
        <v>163688</v>
      </c>
      <c r="F139" s="144">
        <v>0.16</v>
      </c>
      <c r="G139" s="144">
        <v>0.02</v>
      </c>
      <c r="H139" s="144">
        <v>7.0000000000000007E-2</v>
      </c>
      <c r="I139" s="144">
        <v>0.14000000000000001</v>
      </c>
      <c r="J139" s="144">
        <v>0.28000000000000003</v>
      </c>
      <c r="K139" s="144">
        <v>0.52</v>
      </c>
      <c r="L139" s="22"/>
    </row>
    <row r="140" spans="2:12" x14ac:dyDescent="0.2">
      <c r="B140" s="22" t="s">
        <v>316</v>
      </c>
      <c r="C140" s="98">
        <v>7</v>
      </c>
      <c r="D140" s="140">
        <v>3320</v>
      </c>
      <c r="E140" s="140">
        <v>26036</v>
      </c>
      <c r="F140" s="144">
        <v>0.13</v>
      </c>
      <c r="G140" s="144"/>
      <c r="H140" s="144"/>
      <c r="I140" s="144"/>
      <c r="J140" s="144"/>
      <c r="K140" s="144"/>
      <c r="L140" s="22"/>
    </row>
    <row r="141" spans="2:12" x14ac:dyDescent="0.2">
      <c r="B141" s="22" t="s">
        <v>189</v>
      </c>
      <c r="C141" s="98">
        <v>6</v>
      </c>
      <c r="D141" s="140">
        <v>4588</v>
      </c>
      <c r="E141" s="140">
        <v>19468</v>
      </c>
      <c r="F141" s="144">
        <v>0.24</v>
      </c>
      <c r="G141" s="144"/>
      <c r="H141" s="144"/>
      <c r="I141" s="144"/>
      <c r="J141" s="144"/>
      <c r="K141" s="144"/>
      <c r="L141" s="22"/>
    </row>
    <row r="142" spans="2:12" x14ac:dyDescent="0.2">
      <c r="B142" s="65" t="s">
        <v>168</v>
      </c>
      <c r="C142" s="124">
        <v>7</v>
      </c>
      <c r="D142" s="146">
        <v>13398</v>
      </c>
      <c r="E142" s="146">
        <v>40262</v>
      </c>
      <c r="F142" s="147">
        <v>0.33</v>
      </c>
      <c r="G142" s="147"/>
      <c r="H142" s="147"/>
      <c r="I142" s="147"/>
      <c r="J142" s="147"/>
      <c r="K142" s="147"/>
      <c r="L142" s="22"/>
    </row>
    <row r="143" spans="2:12" x14ac:dyDescent="0.2">
      <c r="B143" s="22"/>
      <c r="C143" s="98"/>
      <c r="D143" s="29"/>
      <c r="E143" s="29"/>
      <c r="F143" s="32"/>
      <c r="G143" s="32"/>
      <c r="H143" s="32"/>
      <c r="I143" s="32"/>
      <c r="J143" s="32"/>
      <c r="K143" s="32"/>
      <c r="L143" s="22"/>
    </row>
    <row r="144" spans="2:12" x14ac:dyDescent="0.2">
      <c r="B144" s="40" t="s">
        <v>176</v>
      </c>
    </row>
    <row r="145" spans="2:11" x14ac:dyDescent="0.2">
      <c r="B145" s="40"/>
    </row>
    <row r="146" spans="2:11" x14ac:dyDescent="0.2">
      <c r="B146" s="395" t="s">
        <v>148</v>
      </c>
      <c r="C146" s="396"/>
      <c r="D146" s="396"/>
      <c r="E146" s="396"/>
    </row>
    <row r="147" spans="2:11" x14ac:dyDescent="0.2">
      <c r="B147" s="396"/>
      <c r="C147" s="396"/>
      <c r="D147" s="396"/>
      <c r="E147" s="396"/>
    </row>
    <row r="148" spans="2:11" x14ac:dyDescent="0.2">
      <c r="B148" s="22"/>
      <c r="C148" s="29"/>
      <c r="D148" s="29"/>
      <c r="E148" s="29"/>
      <c r="F148" s="26"/>
      <c r="G148" s="26"/>
      <c r="H148" s="26"/>
      <c r="I148" s="26"/>
      <c r="J148" s="26"/>
      <c r="K148" s="26"/>
    </row>
    <row r="149" spans="2:11" ht="41.25" customHeight="1" x14ac:dyDescent="0.2">
      <c r="B149" s="399" t="s">
        <v>191</v>
      </c>
      <c r="C149" s="399"/>
      <c r="D149" s="399"/>
      <c r="E149" s="399"/>
      <c r="F149" s="399"/>
      <c r="G149" s="399"/>
      <c r="H149" s="399"/>
      <c r="I149" s="399"/>
      <c r="J149" s="399"/>
      <c r="K149" s="399"/>
    </row>
    <row r="150" spans="2:11" ht="30" customHeight="1" x14ac:dyDescent="0.2">
      <c r="B150" s="406" t="s">
        <v>581</v>
      </c>
      <c r="C150" s="399"/>
      <c r="D150" s="399"/>
      <c r="E150" s="399"/>
      <c r="F150" s="399"/>
      <c r="G150" s="399"/>
      <c r="H150" s="399"/>
      <c r="I150" s="399"/>
      <c r="J150" s="399"/>
      <c r="K150" s="399"/>
    </row>
    <row r="151" spans="2:11" ht="26.25" customHeight="1" x14ac:dyDescent="0.2">
      <c r="B151" s="400" t="s">
        <v>565</v>
      </c>
      <c r="C151" s="400"/>
      <c r="D151" s="400"/>
      <c r="E151" s="400"/>
      <c r="F151" s="400"/>
      <c r="G151" s="400"/>
      <c r="H151" s="400"/>
      <c r="I151" s="400"/>
      <c r="J151" s="400"/>
      <c r="K151" s="400"/>
    </row>
    <row r="152" spans="2:11" ht="17.25" customHeight="1" x14ac:dyDescent="0.2">
      <c r="B152" s="246" t="s">
        <v>566</v>
      </c>
      <c r="C152" s="246"/>
      <c r="D152" s="246"/>
      <c r="E152" s="246"/>
      <c r="F152" s="246"/>
      <c r="G152" s="246"/>
      <c r="H152" s="246"/>
      <c r="I152" s="246"/>
      <c r="J152" s="246"/>
      <c r="K152" s="246"/>
    </row>
    <row r="153" spans="2:11" ht="17.25" customHeight="1" x14ac:dyDescent="0.2">
      <c r="B153" s="397" t="s">
        <v>582</v>
      </c>
      <c r="C153" s="398"/>
      <c r="D153" s="398"/>
      <c r="E153" s="398"/>
      <c r="F153" s="398"/>
      <c r="G153" s="398"/>
    </row>
    <row r="154" spans="2:11" x14ac:dyDescent="0.2">
      <c r="B154" s="398"/>
      <c r="C154" s="398"/>
      <c r="D154" s="398"/>
      <c r="E154" s="398"/>
      <c r="F154" s="398"/>
      <c r="G154" s="398"/>
    </row>
    <row r="157" spans="2:11" x14ac:dyDescent="0.2">
      <c r="B157" s="12" t="s">
        <v>632</v>
      </c>
    </row>
  </sheetData>
  <mergeCells count="10">
    <mergeCell ref="B146:E147"/>
    <mergeCell ref="B153:G154"/>
    <mergeCell ref="B149:K149"/>
    <mergeCell ref="B151:K151"/>
    <mergeCell ref="A1:K1"/>
    <mergeCell ref="B2:F2"/>
    <mergeCell ref="G2:K2"/>
    <mergeCell ref="B74:F74"/>
    <mergeCell ref="G74:K74"/>
    <mergeCell ref="B150:K150"/>
  </mergeCells>
  <pageMargins left="0.75" right="0.75" top="1" bottom="1" header="0.5" footer="0.5"/>
  <pageSetup scale="72" orientation="portrait" r:id="rId1"/>
  <headerFooter alignWithMargins="0"/>
  <rowBreaks count="3" manualBreakCount="3">
    <brk id="61" max="10" man="1"/>
    <brk id="72" max="10" man="1"/>
    <brk id="134" max="10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topLeftCell="A70" zoomScaleNormal="100" workbookViewId="0">
      <selection activeCell="A74" sqref="A74"/>
    </sheetView>
  </sheetViews>
  <sheetFormatPr defaultRowHeight="12.75" x14ac:dyDescent="0.2"/>
  <cols>
    <col min="1" max="1" width="38.85546875" style="22" customWidth="1"/>
    <col min="2" max="2" width="10.85546875" style="22" customWidth="1"/>
    <col min="3" max="3" width="11.140625" style="22" customWidth="1"/>
    <col min="4" max="4" width="11.5703125" style="22" customWidth="1"/>
    <col min="5" max="7" width="7.85546875" style="22" customWidth="1"/>
    <col min="8" max="8" width="9" style="22" customWidth="1"/>
    <col min="9" max="10" width="7.85546875" style="22" customWidth="1"/>
    <col min="11" max="16384" width="9.140625" style="22"/>
  </cols>
  <sheetData>
    <row r="1" spans="1:10" ht="31.5" customHeight="1" thickBot="1" x14ac:dyDescent="0.25">
      <c r="A1" s="409" t="s">
        <v>353</v>
      </c>
      <c r="B1" s="409"/>
      <c r="C1" s="410"/>
      <c r="D1" s="410"/>
      <c r="E1" s="410"/>
      <c r="F1" s="410"/>
      <c r="G1" s="410"/>
      <c r="H1" s="410"/>
      <c r="I1" s="410"/>
      <c r="J1" s="410"/>
    </row>
    <row r="2" spans="1:10" ht="16.5" customHeight="1" x14ac:dyDescent="0.2">
      <c r="A2" s="411" t="s">
        <v>96</v>
      </c>
      <c r="B2" s="411"/>
      <c r="C2" s="412"/>
      <c r="D2" s="412"/>
      <c r="E2" s="412"/>
      <c r="F2" s="403" t="s">
        <v>17</v>
      </c>
      <c r="G2" s="403"/>
      <c r="H2" s="403"/>
      <c r="I2" s="403"/>
      <c r="J2" s="403"/>
    </row>
    <row r="3" spans="1:10" ht="38.25" x14ac:dyDescent="0.2">
      <c r="A3" s="69" t="s">
        <v>19</v>
      </c>
      <c r="B3" s="61" t="s">
        <v>190</v>
      </c>
      <c r="C3" s="61" t="s">
        <v>157</v>
      </c>
      <c r="D3" s="61" t="s">
        <v>97</v>
      </c>
      <c r="E3" s="62" t="s">
        <v>22</v>
      </c>
      <c r="F3" s="62" t="s">
        <v>23</v>
      </c>
      <c r="G3" s="62" t="s">
        <v>24</v>
      </c>
      <c r="H3" s="62" t="s">
        <v>25</v>
      </c>
      <c r="I3" s="62" t="s">
        <v>26</v>
      </c>
      <c r="J3" s="62" t="s">
        <v>27</v>
      </c>
    </row>
    <row r="4" spans="1:10" x14ac:dyDescent="0.2">
      <c r="A4" s="21" t="s">
        <v>6</v>
      </c>
      <c r="C4" s="23"/>
      <c r="D4" s="23"/>
      <c r="E4" s="24"/>
      <c r="F4" s="24"/>
      <c r="G4" s="24"/>
      <c r="H4" s="24"/>
      <c r="I4" s="24"/>
      <c r="J4" s="24"/>
    </row>
    <row r="5" spans="1:10" ht="14.25" x14ac:dyDescent="0.2">
      <c r="A5" s="255" t="s">
        <v>555</v>
      </c>
      <c r="B5" s="106" t="s">
        <v>553</v>
      </c>
      <c r="C5" s="256">
        <v>8</v>
      </c>
      <c r="D5" s="257">
        <v>7104</v>
      </c>
      <c r="E5" s="256">
        <v>1.1000000000000001</v>
      </c>
      <c r="F5" s="148"/>
      <c r="G5" s="148"/>
      <c r="H5" s="148"/>
      <c r="I5" s="148"/>
      <c r="J5" s="148"/>
    </row>
    <row r="6" spans="1:10" x14ac:dyDescent="0.2">
      <c r="A6" s="24" t="s">
        <v>342</v>
      </c>
      <c r="B6" s="98">
        <v>5</v>
      </c>
      <c r="C6" s="148">
        <v>5</v>
      </c>
      <c r="D6" s="140">
        <v>8981</v>
      </c>
      <c r="E6" s="148">
        <v>0.6</v>
      </c>
      <c r="F6" s="148"/>
      <c r="G6" s="148"/>
      <c r="H6" s="148"/>
      <c r="I6" s="148"/>
      <c r="J6" s="148"/>
    </row>
    <row r="7" spans="1:10" x14ac:dyDescent="0.2">
      <c r="A7" s="24" t="s">
        <v>520</v>
      </c>
      <c r="B7" s="98" t="s">
        <v>343</v>
      </c>
      <c r="C7" s="148">
        <v>503</v>
      </c>
      <c r="D7" s="140">
        <v>355195</v>
      </c>
      <c r="E7" s="148">
        <v>1.4</v>
      </c>
      <c r="F7" s="148">
        <v>0</v>
      </c>
      <c r="G7" s="148">
        <v>0</v>
      </c>
      <c r="H7" s="148">
        <v>0.9</v>
      </c>
      <c r="I7" s="148">
        <v>1.8</v>
      </c>
      <c r="J7" s="148">
        <v>3.3</v>
      </c>
    </row>
    <row r="8" spans="1:10" x14ac:dyDescent="0.2">
      <c r="A8" s="24" t="s">
        <v>521</v>
      </c>
      <c r="B8" s="98" t="s">
        <v>344</v>
      </c>
      <c r="C8" s="148">
        <v>351</v>
      </c>
      <c r="D8" s="140">
        <v>137523</v>
      </c>
      <c r="E8" s="148">
        <v>2.6</v>
      </c>
      <c r="F8" s="148">
        <v>0</v>
      </c>
      <c r="G8" s="148">
        <v>0.6</v>
      </c>
      <c r="H8" s="148">
        <v>2</v>
      </c>
      <c r="I8" s="148">
        <v>3.4</v>
      </c>
      <c r="J8" s="148">
        <v>5.2</v>
      </c>
    </row>
    <row r="9" spans="1:10" x14ac:dyDescent="0.2">
      <c r="A9" s="255" t="s">
        <v>557</v>
      </c>
      <c r="B9" s="106">
        <v>18</v>
      </c>
      <c r="C9" s="256">
        <v>61</v>
      </c>
      <c r="D9" s="257">
        <v>31208</v>
      </c>
      <c r="E9" s="258">
        <v>1.9545999999999999</v>
      </c>
      <c r="F9" s="148"/>
      <c r="G9" s="148"/>
      <c r="H9" s="148"/>
      <c r="I9" s="148"/>
      <c r="J9" s="148"/>
    </row>
    <row r="10" spans="1:10" x14ac:dyDescent="0.2">
      <c r="A10" s="75" t="s">
        <v>522</v>
      </c>
      <c r="B10" s="98" t="s">
        <v>345</v>
      </c>
      <c r="C10" s="148">
        <v>362</v>
      </c>
      <c r="D10" s="140">
        <v>171135</v>
      </c>
      <c r="E10" s="148">
        <v>2.1</v>
      </c>
      <c r="F10" s="148">
        <v>0</v>
      </c>
      <c r="G10" s="148">
        <v>0.7</v>
      </c>
      <c r="H10" s="148">
        <v>1.8</v>
      </c>
      <c r="I10" s="148">
        <v>2.6</v>
      </c>
      <c r="J10" s="148">
        <v>3.9</v>
      </c>
    </row>
    <row r="11" spans="1:10" ht="25.5" x14ac:dyDescent="0.2">
      <c r="A11" s="75" t="s">
        <v>523</v>
      </c>
      <c r="B11" s="252">
        <v>17</v>
      </c>
      <c r="C11" s="253">
        <v>62</v>
      </c>
      <c r="D11" s="149">
        <v>26068</v>
      </c>
      <c r="E11" s="253">
        <v>2.4</v>
      </c>
      <c r="F11" s="148"/>
      <c r="G11" s="148"/>
      <c r="H11" s="148"/>
      <c r="I11" s="148"/>
      <c r="J11" s="148"/>
    </row>
    <row r="12" spans="1:10" x14ac:dyDescent="0.2">
      <c r="A12" s="74" t="s">
        <v>524</v>
      </c>
      <c r="B12" s="100">
        <v>22</v>
      </c>
      <c r="C12" s="148">
        <v>17</v>
      </c>
      <c r="D12" s="140">
        <v>39592</v>
      </c>
      <c r="E12" s="148">
        <v>0.4</v>
      </c>
      <c r="F12" s="148">
        <v>0</v>
      </c>
      <c r="G12" s="148">
        <v>0</v>
      </c>
      <c r="H12" s="148">
        <v>0</v>
      </c>
      <c r="I12" s="148">
        <v>0.5</v>
      </c>
      <c r="J12" s="148">
        <v>1.2</v>
      </c>
    </row>
    <row r="13" spans="1:10" x14ac:dyDescent="0.2">
      <c r="A13" s="249" t="s">
        <v>525</v>
      </c>
      <c r="B13" s="100"/>
      <c r="C13" s="148"/>
      <c r="D13" s="140"/>
      <c r="E13" s="148"/>
      <c r="F13" s="148"/>
      <c r="G13" s="148"/>
      <c r="H13" s="148"/>
      <c r="I13" s="148"/>
      <c r="J13" s="148"/>
    </row>
    <row r="14" spans="1:10" x14ac:dyDescent="0.2">
      <c r="A14" s="251" t="s">
        <v>159</v>
      </c>
      <c r="B14" s="247" t="s">
        <v>346</v>
      </c>
      <c r="C14" s="110">
        <v>19</v>
      </c>
      <c r="D14" s="146">
        <v>10580</v>
      </c>
      <c r="E14" s="110">
        <v>1.8</v>
      </c>
      <c r="F14" s="110"/>
      <c r="G14" s="110"/>
      <c r="H14" s="110"/>
      <c r="I14" s="110"/>
      <c r="J14" s="110"/>
    </row>
    <row r="15" spans="1:10" x14ac:dyDescent="0.2">
      <c r="A15" s="24"/>
      <c r="B15" s="27"/>
      <c r="C15" s="28"/>
      <c r="D15" s="23"/>
      <c r="E15" s="24"/>
    </row>
    <row r="16" spans="1:10" x14ac:dyDescent="0.2">
      <c r="C16" s="29"/>
      <c r="D16" s="29"/>
      <c r="F16" s="26"/>
      <c r="G16" s="26"/>
      <c r="H16" s="26"/>
      <c r="I16" s="26"/>
      <c r="J16" s="26"/>
    </row>
    <row r="17" spans="1:10" ht="15" customHeight="1" x14ac:dyDescent="0.2">
      <c r="A17" s="404" t="s">
        <v>556</v>
      </c>
      <c r="B17" s="404"/>
      <c r="C17" s="408"/>
      <c r="D17" s="408"/>
      <c r="E17" s="408"/>
      <c r="F17" s="405" t="s">
        <v>17</v>
      </c>
      <c r="G17" s="405"/>
      <c r="H17" s="405"/>
      <c r="I17" s="405"/>
      <c r="J17" s="405"/>
    </row>
    <row r="18" spans="1:10" ht="38.25" x14ac:dyDescent="0.2">
      <c r="A18" s="69" t="s">
        <v>19</v>
      </c>
      <c r="B18" s="61" t="s">
        <v>190</v>
      </c>
      <c r="C18" s="61" t="s">
        <v>158</v>
      </c>
      <c r="D18" s="61" t="s">
        <v>98</v>
      </c>
      <c r="E18" s="62" t="s">
        <v>22</v>
      </c>
      <c r="F18" s="62" t="s">
        <v>23</v>
      </c>
      <c r="G18" s="62" t="s">
        <v>24</v>
      </c>
      <c r="H18" s="62" t="s">
        <v>25</v>
      </c>
      <c r="I18" s="62" t="s">
        <v>26</v>
      </c>
      <c r="J18" s="62" t="s">
        <v>27</v>
      </c>
    </row>
    <row r="19" spans="1:10" x14ac:dyDescent="0.2">
      <c r="A19" s="21" t="s">
        <v>6</v>
      </c>
      <c r="C19" s="23"/>
      <c r="D19" s="23"/>
      <c r="E19" s="24"/>
      <c r="F19" s="24"/>
      <c r="G19" s="24"/>
      <c r="H19" s="24"/>
      <c r="I19" s="24"/>
      <c r="J19" s="24"/>
    </row>
    <row r="20" spans="1:10" ht="14.25" x14ac:dyDescent="0.2">
      <c r="A20" s="255" t="s">
        <v>555</v>
      </c>
      <c r="B20" s="106">
        <v>18</v>
      </c>
      <c r="C20" s="256">
        <v>42</v>
      </c>
      <c r="D20" s="257">
        <v>28078</v>
      </c>
      <c r="E20" s="258">
        <v>1.5</v>
      </c>
      <c r="F20" s="141"/>
      <c r="G20" s="141"/>
      <c r="H20" s="141"/>
      <c r="I20" s="141"/>
      <c r="J20" s="141"/>
    </row>
    <row r="21" spans="1:10" x14ac:dyDescent="0.2">
      <c r="A21" s="24" t="s">
        <v>342</v>
      </c>
      <c r="B21" s="98">
        <v>5</v>
      </c>
      <c r="C21" s="148">
        <v>9</v>
      </c>
      <c r="D21" s="140">
        <v>9548</v>
      </c>
      <c r="E21" s="141">
        <v>0.9</v>
      </c>
      <c r="F21" s="141"/>
      <c r="G21" s="141"/>
      <c r="H21" s="141"/>
      <c r="I21" s="141"/>
      <c r="J21" s="141"/>
    </row>
    <row r="22" spans="1:10" x14ac:dyDescent="0.2">
      <c r="A22" s="24" t="s">
        <v>520</v>
      </c>
      <c r="B22" s="98" t="s">
        <v>347</v>
      </c>
      <c r="C22" s="148">
        <v>670</v>
      </c>
      <c r="D22" s="140">
        <v>331236</v>
      </c>
      <c r="E22" s="141">
        <v>2</v>
      </c>
      <c r="F22" s="141">
        <v>0</v>
      </c>
      <c r="G22" s="141">
        <v>0</v>
      </c>
      <c r="H22" s="141">
        <v>1.3</v>
      </c>
      <c r="I22" s="141">
        <v>2.9</v>
      </c>
      <c r="J22" s="141">
        <v>5</v>
      </c>
    </row>
    <row r="23" spans="1:10" x14ac:dyDescent="0.2">
      <c r="A23" s="24" t="s">
        <v>521</v>
      </c>
      <c r="B23" s="98" t="s">
        <v>348</v>
      </c>
      <c r="C23" s="148">
        <v>506</v>
      </c>
      <c r="D23" s="140">
        <v>168184</v>
      </c>
      <c r="E23" s="141">
        <v>3</v>
      </c>
      <c r="F23" s="141">
        <v>0</v>
      </c>
      <c r="G23" s="141">
        <v>1.3</v>
      </c>
      <c r="H23" s="141">
        <v>2.8</v>
      </c>
      <c r="I23" s="141">
        <v>4</v>
      </c>
      <c r="J23" s="141">
        <v>7.1</v>
      </c>
    </row>
    <row r="24" spans="1:10" x14ac:dyDescent="0.2">
      <c r="A24" s="255" t="s">
        <v>557</v>
      </c>
      <c r="B24" s="106">
        <v>18</v>
      </c>
      <c r="C24" s="256">
        <v>178</v>
      </c>
      <c r="D24" s="257">
        <v>79859</v>
      </c>
      <c r="E24" s="258">
        <v>2.2000000000000002</v>
      </c>
      <c r="F24" s="141"/>
      <c r="G24" s="141"/>
      <c r="H24" s="141"/>
      <c r="I24" s="141"/>
      <c r="J24" s="141"/>
    </row>
    <row r="25" spans="1:10" x14ac:dyDescent="0.2">
      <c r="A25" s="75" t="s">
        <v>522</v>
      </c>
      <c r="B25" s="98" t="s">
        <v>349</v>
      </c>
      <c r="C25" s="148">
        <v>109</v>
      </c>
      <c r="D25" s="140">
        <v>53105</v>
      </c>
      <c r="E25" s="141">
        <v>2.1</v>
      </c>
      <c r="F25" s="141">
        <v>0</v>
      </c>
      <c r="G25" s="141">
        <v>0</v>
      </c>
      <c r="H25" s="141">
        <v>0.7</v>
      </c>
      <c r="I25" s="141">
        <v>3.1</v>
      </c>
      <c r="J25" s="141">
        <v>4.0999999999999996</v>
      </c>
    </row>
    <row r="26" spans="1:10" ht="25.5" x14ac:dyDescent="0.2">
      <c r="A26" s="75" t="s">
        <v>523</v>
      </c>
      <c r="B26" s="252" t="s">
        <v>350</v>
      </c>
      <c r="C26" s="253">
        <v>33</v>
      </c>
      <c r="D26" s="149">
        <v>15126</v>
      </c>
      <c r="E26" s="254">
        <v>2.2000000000000002</v>
      </c>
      <c r="F26" s="141"/>
      <c r="G26" s="141"/>
      <c r="H26" s="141"/>
      <c r="I26" s="141"/>
      <c r="J26" s="141"/>
    </row>
    <row r="27" spans="1:10" x14ac:dyDescent="0.2">
      <c r="A27" s="74" t="s">
        <v>524</v>
      </c>
      <c r="B27" s="100">
        <v>22</v>
      </c>
      <c r="C27" s="148">
        <v>23</v>
      </c>
      <c r="D27" s="140">
        <v>34564</v>
      </c>
      <c r="E27" s="141">
        <v>0.7</v>
      </c>
      <c r="F27" s="141">
        <v>0</v>
      </c>
      <c r="G27" s="141">
        <v>0</v>
      </c>
      <c r="H27" s="141">
        <v>0.6</v>
      </c>
      <c r="I27" s="141">
        <v>0.9</v>
      </c>
      <c r="J27" s="141">
        <v>1.6</v>
      </c>
    </row>
    <row r="28" spans="1:10" x14ac:dyDescent="0.2">
      <c r="A28" s="250" t="s">
        <v>525</v>
      </c>
      <c r="B28" s="98"/>
      <c r="C28" s="148"/>
      <c r="D28" s="140"/>
      <c r="E28" s="141"/>
      <c r="F28" s="141"/>
      <c r="G28" s="141"/>
      <c r="H28" s="141"/>
      <c r="I28" s="141"/>
      <c r="J28" s="141"/>
    </row>
    <row r="29" spans="1:10" x14ac:dyDescent="0.2">
      <c r="A29" s="251" t="s">
        <v>159</v>
      </c>
      <c r="B29" s="247">
        <v>24</v>
      </c>
      <c r="C29" s="110">
        <v>59</v>
      </c>
      <c r="D29" s="146">
        <v>52307</v>
      </c>
      <c r="E29" s="153">
        <v>1.1000000000000001</v>
      </c>
      <c r="F29" s="153">
        <v>0</v>
      </c>
      <c r="G29" s="153">
        <v>0</v>
      </c>
      <c r="H29" s="153">
        <v>0.5</v>
      </c>
      <c r="I29" s="153">
        <v>1.2</v>
      </c>
      <c r="J29" s="153">
        <v>2.2999999999999998</v>
      </c>
    </row>
    <row r="30" spans="1:10" x14ac:dyDescent="0.2">
      <c r="C30" s="29"/>
      <c r="D30" s="29"/>
    </row>
    <row r="31" spans="1:10" x14ac:dyDescent="0.2">
      <c r="C31" s="29"/>
      <c r="D31" s="29"/>
    </row>
    <row r="32" spans="1:10" ht="16.5" customHeight="1" x14ac:dyDescent="0.2">
      <c r="A32" s="404" t="s">
        <v>558</v>
      </c>
      <c r="B32" s="404"/>
      <c r="C32" s="408"/>
      <c r="D32" s="408"/>
      <c r="E32" s="63"/>
      <c r="F32" s="405" t="s">
        <v>17</v>
      </c>
      <c r="G32" s="405"/>
      <c r="H32" s="405"/>
      <c r="I32" s="405"/>
      <c r="J32" s="405"/>
    </row>
    <row r="33" spans="1:10" ht="51" x14ac:dyDescent="0.2">
      <c r="A33" s="69" t="s">
        <v>99</v>
      </c>
      <c r="B33" s="61" t="s">
        <v>190</v>
      </c>
      <c r="C33" s="61" t="s">
        <v>97</v>
      </c>
      <c r="D33" s="61" t="s">
        <v>95</v>
      </c>
      <c r="E33" s="62" t="s">
        <v>22</v>
      </c>
      <c r="F33" s="62" t="s">
        <v>23</v>
      </c>
      <c r="G33" s="62" t="s">
        <v>24</v>
      </c>
      <c r="H33" s="62" t="s">
        <v>25</v>
      </c>
      <c r="I33" s="62" t="s">
        <v>26</v>
      </c>
      <c r="J33" s="62" t="s">
        <v>27</v>
      </c>
    </row>
    <row r="34" spans="1:10" x14ac:dyDescent="0.2">
      <c r="A34" s="21" t="s">
        <v>6</v>
      </c>
      <c r="C34" s="23"/>
      <c r="D34" s="23"/>
      <c r="E34" s="24"/>
      <c r="F34" s="24"/>
      <c r="G34" s="24"/>
      <c r="H34" s="24"/>
      <c r="I34" s="24"/>
      <c r="J34" s="24"/>
    </row>
    <row r="35" spans="1:10" ht="14.25" x14ac:dyDescent="0.2">
      <c r="A35" s="255" t="s">
        <v>555</v>
      </c>
      <c r="B35" s="106">
        <v>17</v>
      </c>
      <c r="C35" s="259">
        <v>7104</v>
      </c>
      <c r="D35" s="259">
        <v>40989</v>
      </c>
      <c r="E35" s="260">
        <v>0.17</v>
      </c>
      <c r="F35" s="150"/>
      <c r="G35" s="150"/>
      <c r="H35" s="150"/>
      <c r="I35" s="150"/>
      <c r="J35" s="150"/>
    </row>
    <row r="36" spans="1:10" x14ac:dyDescent="0.2">
      <c r="A36" s="24" t="s">
        <v>342</v>
      </c>
      <c r="B36" s="98">
        <v>5</v>
      </c>
      <c r="C36" s="149">
        <v>8981</v>
      </c>
      <c r="D36" s="149">
        <v>37787</v>
      </c>
      <c r="E36" s="150">
        <v>0.24</v>
      </c>
      <c r="F36" s="150"/>
      <c r="G36" s="150"/>
      <c r="H36" s="150"/>
      <c r="I36" s="150"/>
      <c r="J36" s="150"/>
    </row>
    <row r="37" spans="1:10" x14ac:dyDescent="0.2">
      <c r="A37" s="24" t="s">
        <v>520</v>
      </c>
      <c r="B37" s="98">
        <v>213</v>
      </c>
      <c r="C37" s="149">
        <v>355195</v>
      </c>
      <c r="D37" s="149">
        <v>1247229</v>
      </c>
      <c r="E37" s="150">
        <v>0.28000000000000003</v>
      </c>
      <c r="F37" s="150">
        <v>0.11</v>
      </c>
      <c r="G37" s="150">
        <v>0.18</v>
      </c>
      <c r="H37" s="150">
        <v>0.25</v>
      </c>
      <c r="I37" s="150">
        <v>0.39</v>
      </c>
      <c r="J37" s="150">
        <v>0.51</v>
      </c>
    </row>
    <row r="38" spans="1:10" x14ac:dyDescent="0.2">
      <c r="A38" s="24" t="s">
        <v>521</v>
      </c>
      <c r="B38" s="98">
        <v>65</v>
      </c>
      <c r="C38" s="149">
        <v>137523</v>
      </c>
      <c r="D38" s="149">
        <v>313877</v>
      </c>
      <c r="E38" s="150">
        <v>0.44</v>
      </c>
      <c r="F38" s="150">
        <v>0.09</v>
      </c>
      <c r="G38" s="150">
        <v>0.27</v>
      </c>
      <c r="H38" s="150">
        <v>0.44</v>
      </c>
      <c r="I38" s="150">
        <v>0.64</v>
      </c>
      <c r="J38" s="150">
        <v>0.81</v>
      </c>
    </row>
    <row r="39" spans="1:10" x14ac:dyDescent="0.2">
      <c r="A39" s="255" t="s">
        <v>557</v>
      </c>
      <c r="B39" s="106">
        <v>18</v>
      </c>
      <c r="C39" s="259">
        <v>31208</v>
      </c>
      <c r="D39" s="259">
        <v>144547</v>
      </c>
      <c r="E39" s="260">
        <v>0.22</v>
      </c>
      <c r="F39" s="150"/>
      <c r="G39" s="150"/>
      <c r="H39" s="150"/>
      <c r="I39" s="150"/>
      <c r="J39" s="150"/>
    </row>
    <row r="40" spans="1:10" x14ac:dyDescent="0.2">
      <c r="A40" s="75" t="s">
        <v>522</v>
      </c>
      <c r="B40" s="98" t="s">
        <v>345</v>
      </c>
      <c r="C40" s="149">
        <v>171135</v>
      </c>
      <c r="D40" s="149">
        <v>293585</v>
      </c>
      <c r="E40" s="150">
        <v>0.57999999999999996</v>
      </c>
      <c r="F40" s="150">
        <v>0.24</v>
      </c>
      <c r="G40" s="150">
        <v>0.42</v>
      </c>
      <c r="H40" s="150">
        <v>0.59</v>
      </c>
      <c r="I40" s="150">
        <v>0.73</v>
      </c>
      <c r="J40" s="150">
        <v>0.8</v>
      </c>
    </row>
    <row r="41" spans="1:10" ht="25.5" x14ac:dyDescent="0.2">
      <c r="A41" s="75" t="s">
        <v>523</v>
      </c>
      <c r="B41" s="252">
        <v>17</v>
      </c>
      <c r="C41" s="149">
        <v>26068</v>
      </c>
      <c r="D41" s="149">
        <v>45706</v>
      </c>
      <c r="E41" s="150">
        <v>0.56999999999999995</v>
      </c>
      <c r="F41" s="150"/>
      <c r="G41" s="150"/>
      <c r="H41" s="150"/>
      <c r="I41" s="150"/>
      <c r="J41" s="150"/>
    </row>
    <row r="42" spans="1:10" x14ac:dyDescent="0.2">
      <c r="A42" s="74" t="s">
        <v>524</v>
      </c>
      <c r="B42" s="100">
        <v>22</v>
      </c>
      <c r="C42" s="149">
        <v>39592</v>
      </c>
      <c r="D42" s="149">
        <v>187166</v>
      </c>
      <c r="E42" s="150">
        <v>0.21</v>
      </c>
      <c r="F42" s="150">
        <v>0.06</v>
      </c>
      <c r="G42" s="150">
        <v>0.1</v>
      </c>
      <c r="H42" s="150">
        <v>0.17</v>
      </c>
      <c r="I42" s="150">
        <v>0.26</v>
      </c>
      <c r="J42" s="150">
        <v>0.35</v>
      </c>
    </row>
    <row r="43" spans="1:10" x14ac:dyDescent="0.2">
      <c r="A43" s="250" t="s">
        <v>525</v>
      </c>
      <c r="B43" s="98"/>
      <c r="C43" s="149"/>
      <c r="D43" s="149"/>
      <c r="E43" s="150"/>
      <c r="F43" s="150"/>
      <c r="G43" s="150"/>
      <c r="H43" s="150"/>
      <c r="I43" s="150"/>
      <c r="J43" s="150"/>
    </row>
    <row r="44" spans="1:10" x14ac:dyDescent="0.2">
      <c r="A44" s="251" t="s">
        <v>159</v>
      </c>
      <c r="B44" s="247">
        <v>20</v>
      </c>
      <c r="C44" s="151">
        <v>10580</v>
      </c>
      <c r="D44" s="151">
        <v>115262</v>
      </c>
      <c r="E44" s="152">
        <v>0.09</v>
      </c>
      <c r="F44" s="152">
        <v>0.02</v>
      </c>
      <c r="G44" s="152">
        <v>0.04</v>
      </c>
      <c r="H44" s="152">
        <v>7.0000000000000007E-2</v>
      </c>
      <c r="I44" s="152">
        <v>0.09</v>
      </c>
      <c r="J44" s="152">
        <v>0.21</v>
      </c>
    </row>
    <row r="45" spans="1:10" x14ac:dyDescent="0.2">
      <c r="C45" s="29"/>
      <c r="D45" s="29"/>
    </row>
    <row r="46" spans="1:10" x14ac:dyDescent="0.2">
      <c r="C46" s="29"/>
      <c r="D46" s="29"/>
    </row>
    <row r="47" spans="1:10" ht="16.5" customHeight="1" x14ac:dyDescent="0.2">
      <c r="A47" s="404" t="s">
        <v>559</v>
      </c>
      <c r="B47" s="404"/>
      <c r="C47" s="408"/>
      <c r="D47" s="408"/>
      <c r="E47" s="63"/>
      <c r="F47" s="405" t="s">
        <v>17</v>
      </c>
      <c r="G47" s="405"/>
      <c r="H47" s="405"/>
      <c r="I47" s="405"/>
      <c r="J47" s="405"/>
    </row>
    <row r="48" spans="1:10" ht="51" x14ac:dyDescent="0.2">
      <c r="A48" s="69" t="s">
        <v>99</v>
      </c>
      <c r="B48" s="61" t="s">
        <v>190</v>
      </c>
      <c r="C48" s="61" t="s">
        <v>98</v>
      </c>
      <c r="D48" s="61" t="s">
        <v>95</v>
      </c>
      <c r="E48" s="62" t="s">
        <v>22</v>
      </c>
      <c r="F48" s="62" t="s">
        <v>23</v>
      </c>
      <c r="G48" s="62" t="s">
        <v>24</v>
      </c>
      <c r="H48" s="62" t="s">
        <v>25</v>
      </c>
      <c r="I48" s="62" t="s">
        <v>26</v>
      </c>
      <c r="J48" s="62" t="s">
        <v>27</v>
      </c>
    </row>
    <row r="49" spans="1:10" x14ac:dyDescent="0.2">
      <c r="A49" s="21" t="s">
        <v>6</v>
      </c>
      <c r="C49" s="23"/>
      <c r="D49" s="23"/>
      <c r="E49" s="24"/>
      <c r="F49" s="24"/>
      <c r="G49" s="24"/>
      <c r="H49" s="24"/>
      <c r="I49" s="24"/>
      <c r="J49" s="24"/>
    </row>
    <row r="50" spans="1:10" ht="14.25" x14ac:dyDescent="0.2">
      <c r="A50" s="255" t="s">
        <v>555</v>
      </c>
      <c r="B50" s="106">
        <v>18</v>
      </c>
      <c r="C50" s="257">
        <v>28078</v>
      </c>
      <c r="D50" s="257">
        <v>48807</v>
      </c>
      <c r="E50" s="261">
        <v>0.57999999999999996</v>
      </c>
      <c r="F50" s="144"/>
      <c r="G50" s="144"/>
      <c r="H50" s="144"/>
      <c r="I50" s="144"/>
      <c r="J50" s="144"/>
    </row>
    <row r="51" spans="1:10" x14ac:dyDescent="0.2">
      <c r="A51" s="24" t="s">
        <v>342</v>
      </c>
      <c r="B51" s="98">
        <v>5</v>
      </c>
      <c r="C51" s="140">
        <v>9548</v>
      </c>
      <c r="D51" s="140">
        <v>38141</v>
      </c>
      <c r="E51" s="144">
        <v>0.25</v>
      </c>
      <c r="F51" s="144"/>
      <c r="G51" s="144"/>
      <c r="H51" s="144"/>
      <c r="I51" s="144"/>
      <c r="J51" s="144"/>
    </row>
    <row r="52" spans="1:10" x14ac:dyDescent="0.2">
      <c r="A52" s="24" t="s">
        <v>520</v>
      </c>
      <c r="B52" s="98">
        <v>225</v>
      </c>
      <c r="C52" s="140">
        <v>331236</v>
      </c>
      <c r="D52" s="140">
        <v>1326620</v>
      </c>
      <c r="E52" s="144">
        <v>0.25</v>
      </c>
      <c r="F52" s="144">
        <v>0.09</v>
      </c>
      <c r="G52" s="144">
        <v>0.13</v>
      </c>
      <c r="H52" s="144">
        <v>0.21</v>
      </c>
      <c r="I52" s="144">
        <v>0.34</v>
      </c>
      <c r="J52" s="144">
        <v>0.44</v>
      </c>
    </row>
    <row r="53" spans="1:10" x14ac:dyDescent="0.2">
      <c r="A53" s="255" t="s">
        <v>521</v>
      </c>
      <c r="B53" s="106">
        <v>67</v>
      </c>
      <c r="C53" s="257">
        <v>168184</v>
      </c>
      <c r="D53" s="257">
        <v>344263</v>
      </c>
      <c r="E53" s="261">
        <v>0.49</v>
      </c>
      <c r="F53" s="144">
        <v>0.14000000000000001</v>
      </c>
      <c r="G53" s="144">
        <v>0.23</v>
      </c>
      <c r="H53" s="144">
        <v>0.42</v>
      </c>
      <c r="I53" s="144">
        <v>0.67</v>
      </c>
      <c r="J53" s="144">
        <v>0.87</v>
      </c>
    </row>
    <row r="54" spans="1:10" x14ac:dyDescent="0.2">
      <c r="A54" s="255" t="s">
        <v>557</v>
      </c>
      <c r="B54" s="106">
        <v>18</v>
      </c>
      <c r="C54" s="257">
        <v>79859</v>
      </c>
      <c r="D54" s="257">
        <v>148063</v>
      </c>
      <c r="E54" s="261">
        <v>0.54</v>
      </c>
      <c r="F54" s="144"/>
      <c r="G54" s="144"/>
      <c r="H54" s="144"/>
      <c r="I54" s="144"/>
      <c r="J54" s="144"/>
    </row>
    <row r="55" spans="1:10" x14ac:dyDescent="0.2">
      <c r="A55" s="75" t="s">
        <v>522</v>
      </c>
      <c r="B55" s="98">
        <v>49</v>
      </c>
      <c r="C55" s="140">
        <v>53105</v>
      </c>
      <c r="D55" s="140">
        <v>269275</v>
      </c>
      <c r="E55" s="144">
        <v>0.2</v>
      </c>
      <c r="F55" s="144">
        <v>0.04</v>
      </c>
      <c r="G55" s="144">
        <v>0.09</v>
      </c>
      <c r="H55" s="144">
        <v>0.14000000000000001</v>
      </c>
      <c r="I55" s="144">
        <v>0.23</v>
      </c>
      <c r="J55" s="144">
        <v>0.39</v>
      </c>
    </row>
    <row r="56" spans="1:10" ht="25.5" x14ac:dyDescent="0.2">
      <c r="A56" s="75" t="s">
        <v>523</v>
      </c>
      <c r="B56" s="252" t="s">
        <v>351</v>
      </c>
      <c r="C56" s="149">
        <v>15126</v>
      </c>
      <c r="D56" s="149">
        <v>45592</v>
      </c>
      <c r="E56" s="150">
        <v>0.33</v>
      </c>
      <c r="F56" s="144"/>
      <c r="G56" s="144"/>
      <c r="H56" s="144"/>
      <c r="I56" s="144"/>
      <c r="J56" s="144"/>
    </row>
    <row r="57" spans="1:10" x14ac:dyDescent="0.2">
      <c r="A57" s="74" t="s">
        <v>524</v>
      </c>
      <c r="B57" s="104">
        <v>22</v>
      </c>
      <c r="C57" s="140">
        <v>34564</v>
      </c>
      <c r="D57" s="140">
        <v>188102</v>
      </c>
      <c r="E57" s="144">
        <v>0.18</v>
      </c>
      <c r="F57" s="144">
        <v>0.09</v>
      </c>
      <c r="G57" s="144">
        <v>0.12</v>
      </c>
      <c r="H57" s="144">
        <v>0.16</v>
      </c>
      <c r="I57" s="144">
        <v>0.23</v>
      </c>
      <c r="J57" s="144">
        <v>0.31</v>
      </c>
    </row>
    <row r="58" spans="1:10" x14ac:dyDescent="0.2">
      <c r="A58" s="250" t="s">
        <v>525</v>
      </c>
      <c r="B58" s="98"/>
      <c r="C58" s="140"/>
      <c r="D58" s="140"/>
      <c r="E58" s="144"/>
      <c r="F58" s="144"/>
      <c r="G58" s="144"/>
      <c r="H58" s="144"/>
      <c r="I58" s="144"/>
      <c r="J58" s="144"/>
    </row>
    <row r="59" spans="1:10" x14ac:dyDescent="0.2">
      <c r="A59" s="251" t="s">
        <v>159</v>
      </c>
      <c r="B59" s="247">
        <v>24</v>
      </c>
      <c r="C59" s="146">
        <v>52307</v>
      </c>
      <c r="D59" s="146">
        <v>142777</v>
      </c>
      <c r="E59" s="147">
        <v>0.37</v>
      </c>
      <c r="F59" s="147">
        <v>0.18</v>
      </c>
      <c r="G59" s="147">
        <v>0.25</v>
      </c>
      <c r="H59" s="147">
        <v>0.32</v>
      </c>
      <c r="I59" s="147">
        <v>0.53</v>
      </c>
      <c r="J59" s="147">
        <v>0.67</v>
      </c>
    </row>
    <row r="60" spans="1:10" ht="15.75" customHeight="1" x14ac:dyDescent="0.2">
      <c r="A60" s="414" t="s">
        <v>161</v>
      </c>
      <c r="B60" s="414"/>
      <c r="C60" s="414"/>
      <c r="D60" s="414"/>
      <c r="E60" s="414"/>
      <c r="F60" s="414"/>
      <c r="G60" s="414"/>
      <c r="H60" s="414"/>
      <c r="I60" s="414"/>
      <c r="J60" s="414"/>
    </row>
    <row r="61" spans="1:10" x14ac:dyDescent="0.2">
      <c r="C61" s="29"/>
      <c r="D61" s="29"/>
    </row>
    <row r="62" spans="1:10" x14ac:dyDescent="0.2">
      <c r="A62" s="395" t="s">
        <v>160</v>
      </c>
      <c r="B62" s="396"/>
      <c r="C62" s="396"/>
      <c r="D62" s="396"/>
    </row>
    <row r="63" spans="1:10" x14ac:dyDescent="0.2">
      <c r="A63" s="396"/>
      <c r="B63" s="396"/>
      <c r="C63" s="396"/>
      <c r="D63" s="396"/>
    </row>
    <row r="64" spans="1:10" ht="12.75" customHeight="1" x14ac:dyDescent="0.2">
      <c r="E64" s="248"/>
      <c r="F64" s="242"/>
      <c r="G64" s="242"/>
      <c r="H64" s="242"/>
      <c r="I64" s="242"/>
      <c r="J64" s="242"/>
    </row>
    <row r="65" spans="1:10" ht="47.25" customHeight="1" x14ac:dyDescent="0.2">
      <c r="A65" s="399" t="s">
        <v>192</v>
      </c>
      <c r="B65" s="399"/>
      <c r="C65" s="399"/>
      <c r="D65" s="399"/>
      <c r="E65" s="399"/>
      <c r="F65" s="399"/>
      <c r="G65" s="399"/>
      <c r="H65" s="399"/>
      <c r="I65" s="399"/>
      <c r="J65" s="399"/>
    </row>
    <row r="66" spans="1:10" ht="18" customHeight="1" x14ac:dyDescent="0.2">
      <c r="A66" s="399" t="s">
        <v>595</v>
      </c>
      <c r="B66" s="399"/>
      <c r="C66" s="399"/>
      <c r="D66" s="399"/>
      <c r="E66" s="399"/>
      <c r="F66" s="399"/>
      <c r="G66" s="399"/>
      <c r="H66" s="399"/>
      <c r="I66" s="399"/>
      <c r="J66" s="399"/>
    </row>
    <row r="67" spans="1:10" ht="18" customHeight="1" x14ac:dyDescent="0.2">
      <c r="A67" s="407" t="s">
        <v>560</v>
      </c>
      <c r="B67" s="413"/>
      <c r="C67" s="413"/>
      <c r="D67" s="413"/>
      <c r="J67" s="33"/>
    </row>
    <row r="68" spans="1:10" ht="17.25" customHeight="1" x14ac:dyDescent="0.2">
      <c r="A68" s="413"/>
      <c r="B68" s="413"/>
      <c r="C68" s="413"/>
      <c r="D68" s="413"/>
      <c r="E68" s="245"/>
      <c r="F68" s="245"/>
      <c r="G68" s="245"/>
      <c r="H68" s="245"/>
      <c r="I68" s="245"/>
      <c r="J68" s="245"/>
    </row>
    <row r="69" spans="1:10" ht="12.75" customHeight="1" x14ac:dyDescent="0.2">
      <c r="A69" s="407" t="s">
        <v>561</v>
      </c>
      <c r="B69" s="407"/>
      <c r="C69" s="407"/>
      <c r="D69" s="407"/>
      <c r="E69" s="407"/>
      <c r="F69" s="407"/>
    </row>
    <row r="70" spans="1:10" ht="18.75" customHeight="1" x14ac:dyDescent="0.2">
      <c r="A70" s="407"/>
      <c r="B70" s="407"/>
      <c r="C70" s="407"/>
      <c r="D70" s="407"/>
      <c r="E70" s="407"/>
      <c r="F70" s="407"/>
    </row>
    <row r="71" spans="1:10" x14ac:dyDescent="0.2">
      <c r="A71" s="407" t="s">
        <v>562</v>
      </c>
      <c r="B71" s="407"/>
      <c r="C71" s="407"/>
      <c r="D71" s="407"/>
      <c r="E71" s="407"/>
      <c r="F71" s="407"/>
    </row>
    <row r="72" spans="1:10" ht="19.5" customHeight="1" x14ac:dyDescent="0.2">
      <c r="A72" s="407"/>
      <c r="B72" s="407"/>
      <c r="C72" s="407"/>
      <c r="D72" s="407"/>
      <c r="E72" s="407"/>
      <c r="F72" s="407"/>
    </row>
    <row r="74" spans="1:10" x14ac:dyDescent="0.2">
      <c r="A74" s="12" t="s">
        <v>632</v>
      </c>
    </row>
  </sheetData>
  <mergeCells count="16">
    <mergeCell ref="A71:F72"/>
    <mergeCell ref="A65:J65"/>
    <mergeCell ref="A32:D32"/>
    <mergeCell ref="A1:J1"/>
    <mergeCell ref="A2:E2"/>
    <mergeCell ref="F2:J2"/>
    <mergeCell ref="A17:E17"/>
    <mergeCell ref="F17:J17"/>
    <mergeCell ref="F32:J32"/>
    <mergeCell ref="A47:D47"/>
    <mergeCell ref="A62:D63"/>
    <mergeCell ref="A69:F70"/>
    <mergeCell ref="A67:D68"/>
    <mergeCell ref="A60:J60"/>
    <mergeCell ref="F47:J47"/>
    <mergeCell ref="A66:J66"/>
  </mergeCells>
  <pageMargins left="0.7" right="0.7" top="0.75" bottom="0.75" header="0.3" footer="0.3"/>
  <pageSetup scale="76" orientation="portrait" r:id="rId1"/>
  <rowBreaks count="1" manualBreakCount="1">
    <brk id="3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0"/>
  <sheetViews>
    <sheetView topLeftCell="A163" zoomScaleNormal="100" workbookViewId="0">
      <selection activeCell="A180" sqref="A180"/>
    </sheetView>
  </sheetViews>
  <sheetFormatPr defaultRowHeight="12.75" x14ac:dyDescent="0.2"/>
  <cols>
    <col min="1" max="1" width="38.42578125" style="22" bestFit="1" customWidth="1"/>
    <col min="2" max="2" width="13" style="22" customWidth="1"/>
    <col min="3" max="3" width="10.28515625" style="22" customWidth="1"/>
    <col min="4" max="4" width="10.140625" style="22" bestFit="1" customWidth="1"/>
    <col min="5" max="7" width="7.85546875" style="22" customWidth="1"/>
    <col min="8" max="8" width="9.5703125" style="22" customWidth="1"/>
    <col min="9" max="10" width="7.85546875" style="22" customWidth="1"/>
    <col min="11" max="16384" width="9.140625" style="22"/>
  </cols>
  <sheetData>
    <row r="1" spans="1:10" ht="30.75" customHeight="1" thickBot="1" x14ac:dyDescent="0.25">
      <c r="A1" s="418" t="s">
        <v>399</v>
      </c>
      <c r="B1" s="419"/>
      <c r="C1" s="419"/>
      <c r="D1" s="419"/>
      <c r="E1" s="419"/>
      <c r="F1" s="419"/>
      <c r="G1" s="419"/>
      <c r="H1" s="419"/>
      <c r="I1" s="419"/>
      <c r="J1" s="419"/>
    </row>
    <row r="2" spans="1:10" ht="16.5" customHeight="1" x14ac:dyDescent="0.2">
      <c r="A2" s="411" t="s">
        <v>100</v>
      </c>
      <c r="B2" s="411"/>
      <c r="C2" s="412"/>
      <c r="D2" s="412"/>
      <c r="E2" s="412"/>
      <c r="F2" s="403" t="s">
        <v>17</v>
      </c>
      <c r="G2" s="403"/>
      <c r="H2" s="403"/>
      <c r="I2" s="403"/>
      <c r="J2" s="403"/>
    </row>
    <row r="3" spans="1:10" ht="38.25" x14ac:dyDescent="0.2">
      <c r="A3" s="69" t="s">
        <v>338</v>
      </c>
      <c r="B3" s="70" t="s">
        <v>194</v>
      </c>
      <c r="C3" s="61" t="s">
        <v>101</v>
      </c>
      <c r="D3" s="61" t="s">
        <v>102</v>
      </c>
      <c r="E3" s="62" t="s">
        <v>22</v>
      </c>
      <c r="F3" s="62" t="s">
        <v>23</v>
      </c>
      <c r="G3" s="62" t="s">
        <v>24</v>
      </c>
      <c r="H3" s="62" t="s">
        <v>25</v>
      </c>
      <c r="I3" s="62" t="s">
        <v>26</v>
      </c>
      <c r="J3" s="62" t="s">
        <v>27</v>
      </c>
    </row>
    <row r="4" spans="1:10" x14ac:dyDescent="0.2">
      <c r="A4" s="34" t="s">
        <v>103</v>
      </c>
      <c r="B4" s="35"/>
      <c r="C4" s="19"/>
      <c r="D4" s="19"/>
      <c r="E4" s="20"/>
      <c r="F4" s="20"/>
      <c r="G4" s="20"/>
      <c r="H4" s="20"/>
      <c r="I4" s="20"/>
      <c r="J4" s="20"/>
    </row>
    <row r="5" spans="1:10" x14ac:dyDescent="0.2">
      <c r="A5" s="22" t="s">
        <v>31</v>
      </c>
      <c r="B5" s="98" t="s">
        <v>400</v>
      </c>
      <c r="C5" s="117">
        <v>369</v>
      </c>
      <c r="D5" s="117">
        <v>76619</v>
      </c>
      <c r="E5" s="118">
        <v>4.8</v>
      </c>
      <c r="F5" s="118">
        <v>0</v>
      </c>
      <c r="G5" s="118">
        <v>1.8</v>
      </c>
      <c r="H5" s="118">
        <v>3.6</v>
      </c>
      <c r="I5" s="118">
        <v>7.3</v>
      </c>
      <c r="J5" s="118">
        <v>10.4</v>
      </c>
    </row>
    <row r="6" spans="1:10" ht="25.5" x14ac:dyDescent="0.2">
      <c r="A6" s="55" t="s">
        <v>115</v>
      </c>
      <c r="B6" s="98">
        <v>248</v>
      </c>
      <c r="C6" s="117">
        <v>2696</v>
      </c>
      <c r="D6" s="117">
        <v>775684</v>
      </c>
      <c r="E6" s="118">
        <v>3.5</v>
      </c>
      <c r="F6" s="118">
        <v>0.9</v>
      </c>
      <c r="G6" s="118">
        <v>1.7</v>
      </c>
      <c r="H6" s="118">
        <v>2.9</v>
      </c>
      <c r="I6" s="118">
        <v>4.8</v>
      </c>
      <c r="J6" s="118">
        <v>6</v>
      </c>
    </row>
    <row r="7" spans="1:10" ht="25.5" x14ac:dyDescent="0.2">
      <c r="A7" s="55" t="s">
        <v>116</v>
      </c>
      <c r="B7" s="98" t="s">
        <v>401</v>
      </c>
      <c r="C7" s="117">
        <v>1703</v>
      </c>
      <c r="D7" s="117">
        <v>833658</v>
      </c>
      <c r="E7" s="118">
        <v>2</v>
      </c>
      <c r="F7" s="118">
        <v>0</v>
      </c>
      <c r="G7" s="118">
        <v>0</v>
      </c>
      <c r="H7" s="118">
        <v>1.2</v>
      </c>
      <c r="I7" s="118">
        <v>2.6</v>
      </c>
      <c r="J7" s="118">
        <v>3.9</v>
      </c>
    </row>
    <row r="8" spans="1:10" x14ac:dyDescent="0.2">
      <c r="A8" s="22" t="s">
        <v>117</v>
      </c>
      <c r="B8" s="98" t="s">
        <v>402</v>
      </c>
      <c r="C8" s="117">
        <v>1494</v>
      </c>
      <c r="D8" s="117">
        <v>658345</v>
      </c>
      <c r="E8" s="118">
        <v>2.2999999999999998</v>
      </c>
      <c r="F8" s="118">
        <v>0</v>
      </c>
      <c r="G8" s="118">
        <v>0.7</v>
      </c>
      <c r="H8" s="118">
        <v>1.9</v>
      </c>
      <c r="I8" s="118">
        <v>3.4</v>
      </c>
      <c r="J8" s="118">
        <v>4.9000000000000004</v>
      </c>
    </row>
    <row r="9" spans="1:10" ht="25.5" x14ac:dyDescent="0.2">
      <c r="A9" s="55" t="s">
        <v>118</v>
      </c>
      <c r="B9" s="98" t="s">
        <v>320</v>
      </c>
      <c r="C9" s="117">
        <v>2577</v>
      </c>
      <c r="D9" s="117">
        <v>967282</v>
      </c>
      <c r="E9" s="118">
        <v>2.7</v>
      </c>
      <c r="F9" s="118">
        <v>0</v>
      </c>
      <c r="G9" s="118">
        <v>1</v>
      </c>
      <c r="H9" s="118">
        <v>2.2000000000000002</v>
      </c>
      <c r="I9" s="118">
        <v>3.5</v>
      </c>
      <c r="J9" s="118">
        <v>5.0999999999999996</v>
      </c>
    </row>
    <row r="10" spans="1:10" ht="25.5" x14ac:dyDescent="0.2">
      <c r="A10" s="55" t="s">
        <v>155</v>
      </c>
      <c r="B10" s="98" t="s">
        <v>403</v>
      </c>
      <c r="C10" s="117">
        <v>2429</v>
      </c>
      <c r="D10" s="117">
        <v>1910118</v>
      </c>
      <c r="E10" s="118">
        <v>1.3</v>
      </c>
      <c r="F10" s="118">
        <v>0</v>
      </c>
      <c r="G10" s="118">
        <v>0</v>
      </c>
      <c r="H10" s="118">
        <v>0.4</v>
      </c>
      <c r="I10" s="118">
        <v>1.7</v>
      </c>
      <c r="J10" s="118">
        <v>3.1</v>
      </c>
    </row>
    <row r="11" spans="1:10" ht="25.5" x14ac:dyDescent="0.2">
      <c r="A11" s="55" t="s">
        <v>119</v>
      </c>
      <c r="B11" s="98">
        <v>804</v>
      </c>
      <c r="C11" s="117">
        <v>4666</v>
      </c>
      <c r="D11" s="117">
        <v>2758180</v>
      </c>
      <c r="E11" s="118">
        <v>1.7</v>
      </c>
      <c r="F11" s="118">
        <v>0</v>
      </c>
      <c r="G11" s="118">
        <v>0.6</v>
      </c>
      <c r="H11" s="118">
        <v>1.4</v>
      </c>
      <c r="I11" s="118">
        <v>2.2999999999999998</v>
      </c>
      <c r="J11" s="118">
        <v>3.4</v>
      </c>
    </row>
    <row r="12" spans="1:10" x14ac:dyDescent="0.2">
      <c r="A12" s="22" t="s">
        <v>41</v>
      </c>
      <c r="B12" s="98" t="s">
        <v>404</v>
      </c>
      <c r="C12" s="117">
        <v>530</v>
      </c>
      <c r="D12" s="117">
        <v>117424</v>
      </c>
      <c r="E12" s="118">
        <v>4.5</v>
      </c>
      <c r="F12" s="118">
        <v>0</v>
      </c>
      <c r="G12" s="118">
        <v>1.7</v>
      </c>
      <c r="H12" s="118">
        <v>4</v>
      </c>
      <c r="I12" s="118">
        <v>6</v>
      </c>
      <c r="J12" s="118">
        <v>7.8</v>
      </c>
    </row>
    <row r="13" spans="1:10" x14ac:dyDescent="0.2">
      <c r="A13" s="22" t="s">
        <v>43</v>
      </c>
      <c r="B13" s="98" t="s">
        <v>405</v>
      </c>
      <c r="C13" s="117">
        <v>2482</v>
      </c>
      <c r="D13" s="117">
        <v>470403</v>
      </c>
      <c r="E13" s="118">
        <v>5.3</v>
      </c>
      <c r="F13" s="118">
        <v>1.8</v>
      </c>
      <c r="G13" s="118">
        <v>3.1</v>
      </c>
      <c r="H13" s="118">
        <v>4.4000000000000004</v>
      </c>
      <c r="I13" s="118">
        <v>6.7</v>
      </c>
      <c r="J13" s="118">
        <v>9.1</v>
      </c>
    </row>
    <row r="14" spans="1:10" x14ac:dyDescent="0.2">
      <c r="A14" s="22" t="s">
        <v>35</v>
      </c>
      <c r="B14" s="98" t="s">
        <v>406</v>
      </c>
      <c r="C14" s="117">
        <v>39</v>
      </c>
      <c r="D14" s="117">
        <v>33545</v>
      </c>
      <c r="E14" s="118">
        <v>1.2</v>
      </c>
      <c r="F14" s="118">
        <v>0</v>
      </c>
      <c r="G14" s="118">
        <v>0</v>
      </c>
      <c r="H14" s="118">
        <v>0.5</v>
      </c>
      <c r="I14" s="118">
        <v>1.6</v>
      </c>
      <c r="J14" s="118">
        <v>2.2999999999999998</v>
      </c>
    </row>
    <row r="15" spans="1:10" x14ac:dyDescent="0.2">
      <c r="A15" s="22" t="s">
        <v>120</v>
      </c>
      <c r="B15" s="98" t="s">
        <v>407</v>
      </c>
      <c r="C15" s="117">
        <v>30</v>
      </c>
      <c r="D15" s="117">
        <v>8891</v>
      </c>
      <c r="E15" s="118">
        <v>3.4</v>
      </c>
      <c r="F15" s="118">
        <v>0</v>
      </c>
      <c r="G15" s="118">
        <v>0</v>
      </c>
      <c r="H15" s="118">
        <v>0</v>
      </c>
      <c r="I15" s="118">
        <v>5</v>
      </c>
      <c r="J15" s="118">
        <v>9.8000000000000007</v>
      </c>
    </row>
    <row r="16" spans="1:10" x14ac:dyDescent="0.2">
      <c r="A16" s="22" t="s">
        <v>121</v>
      </c>
      <c r="B16" s="98" t="s">
        <v>408</v>
      </c>
      <c r="C16" s="117">
        <v>402</v>
      </c>
      <c r="D16" s="117">
        <v>162875</v>
      </c>
      <c r="E16" s="118">
        <v>2.5</v>
      </c>
      <c r="F16" s="118">
        <v>0</v>
      </c>
      <c r="G16" s="118">
        <v>0</v>
      </c>
      <c r="H16" s="118">
        <v>1.4</v>
      </c>
      <c r="I16" s="118">
        <v>3.6</v>
      </c>
      <c r="J16" s="118">
        <v>5.7</v>
      </c>
    </row>
    <row r="17" spans="1:10" x14ac:dyDescent="0.2">
      <c r="A17" s="22" t="s">
        <v>150</v>
      </c>
      <c r="B17" s="98" t="s">
        <v>409</v>
      </c>
      <c r="C17" s="117">
        <v>0</v>
      </c>
      <c r="D17" s="117">
        <v>1475</v>
      </c>
      <c r="E17" s="118">
        <v>0</v>
      </c>
      <c r="F17" s="118"/>
      <c r="G17" s="118"/>
      <c r="H17" s="118"/>
      <c r="I17" s="118"/>
      <c r="J17" s="118"/>
    </row>
    <row r="18" spans="1:10" x14ac:dyDescent="0.2">
      <c r="A18" s="39" t="s">
        <v>45</v>
      </c>
      <c r="B18" s="98" t="s">
        <v>284</v>
      </c>
      <c r="C18" s="117">
        <v>0</v>
      </c>
      <c r="D18" s="117">
        <v>1150</v>
      </c>
      <c r="E18" s="118">
        <v>0</v>
      </c>
      <c r="F18" s="118"/>
      <c r="G18" s="118"/>
      <c r="H18" s="118"/>
      <c r="I18" s="118"/>
      <c r="J18" s="118"/>
    </row>
    <row r="19" spans="1:10" x14ac:dyDescent="0.2">
      <c r="A19" s="22" t="s">
        <v>47</v>
      </c>
      <c r="B19" s="98">
        <v>6</v>
      </c>
      <c r="C19" s="117">
        <v>34</v>
      </c>
      <c r="D19" s="117">
        <v>15836</v>
      </c>
      <c r="E19" s="118">
        <v>2.1</v>
      </c>
      <c r="F19" s="118"/>
      <c r="G19" s="118"/>
      <c r="H19" s="118"/>
      <c r="I19" s="118"/>
      <c r="J19" s="118"/>
    </row>
    <row r="20" spans="1:10" ht="25.5" x14ac:dyDescent="0.2">
      <c r="A20" s="55" t="s">
        <v>122</v>
      </c>
      <c r="B20" s="98">
        <v>192</v>
      </c>
      <c r="C20" s="117">
        <v>1989</v>
      </c>
      <c r="D20" s="117">
        <v>580420</v>
      </c>
      <c r="E20" s="118">
        <v>3.4</v>
      </c>
      <c r="F20" s="118">
        <v>0.7</v>
      </c>
      <c r="G20" s="118">
        <v>1.6</v>
      </c>
      <c r="H20" s="118">
        <v>3</v>
      </c>
      <c r="I20" s="118">
        <v>4.5999999999999996</v>
      </c>
      <c r="J20" s="118">
        <v>5.9</v>
      </c>
    </row>
    <row r="21" spans="1:10" ht="25.5" x14ac:dyDescent="0.2">
      <c r="A21" s="55" t="s">
        <v>123</v>
      </c>
      <c r="B21" s="98">
        <v>189</v>
      </c>
      <c r="C21" s="117">
        <v>912</v>
      </c>
      <c r="D21" s="117">
        <v>445830</v>
      </c>
      <c r="E21" s="118">
        <v>2</v>
      </c>
      <c r="F21" s="118">
        <v>0</v>
      </c>
      <c r="G21" s="118">
        <v>0.5</v>
      </c>
      <c r="H21" s="118">
        <v>1.6</v>
      </c>
      <c r="I21" s="118">
        <v>3</v>
      </c>
      <c r="J21" s="118">
        <v>4.4000000000000004</v>
      </c>
    </row>
    <row r="22" spans="1:10" x14ac:dyDescent="0.2">
      <c r="A22" s="22" t="s">
        <v>124</v>
      </c>
      <c r="B22" s="98" t="s">
        <v>410</v>
      </c>
      <c r="C22" s="117">
        <v>1715</v>
      </c>
      <c r="D22" s="117">
        <v>942852</v>
      </c>
      <c r="E22" s="118">
        <v>1.8</v>
      </c>
      <c r="F22" s="118">
        <v>0</v>
      </c>
      <c r="G22" s="118">
        <v>0.7</v>
      </c>
      <c r="H22" s="118">
        <v>1.5</v>
      </c>
      <c r="I22" s="118">
        <v>2.4</v>
      </c>
      <c r="J22" s="118">
        <v>3.4</v>
      </c>
    </row>
    <row r="23" spans="1:10" x14ac:dyDescent="0.2">
      <c r="A23" s="22" t="s">
        <v>50</v>
      </c>
      <c r="B23" s="98">
        <v>147</v>
      </c>
      <c r="C23" s="117">
        <v>1996</v>
      </c>
      <c r="D23" s="117">
        <v>460280</v>
      </c>
      <c r="E23" s="118">
        <v>4.3</v>
      </c>
      <c r="F23" s="118">
        <v>0.9</v>
      </c>
      <c r="G23" s="118">
        <v>2.4</v>
      </c>
      <c r="H23" s="118">
        <v>4.0999999999999996</v>
      </c>
      <c r="I23" s="118">
        <v>5.6</v>
      </c>
      <c r="J23" s="118">
        <v>7.1</v>
      </c>
    </row>
    <row r="24" spans="1:10" x14ac:dyDescent="0.2">
      <c r="B24" s="98"/>
      <c r="C24" s="29"/>
      <c r="D24" s="29"/>
      <c r="E24" s="26"/>
      <c r="F24" s="26"/>
      <c r="G24" s="26"/>
      <c r="H24" s="26"/>
      <c r="I24" s="26"/>
      <c r="J24" s="26"/>
    </row>
    <row r="25" spans="1:10" s="40" customFormat="1" x14ac:dyDescent="0.2">
      <c r="A25" s="38" t="s">
        <v>526</v>
      </c>
      <c r="B25" s="99"/>
      <c r="C25" s="42"/>
      <c r="D25" s="42"/>
      <c r="E25" s="43"/>
      <c r="F25" s="43"/>
      <c r="G25" s="43"/>
      <c r="H25" s="43"/>
      <c r="I25" s="43"/>
      <c r="J25" s="43"/>
    </row>
    <row r="26" spans="1:10" ht="14.25" x14ac:dyDescent="0.2">
      <c r="A26" s="255" t="s">
        <v>555</v>
      </c>
      <c r="B26" s="106">
        <v>18</v>
      </c>
      <c r="C26" s="106">
        <v>57</v>
      </c>
      <c r="D26" s="164">
        <v>34198</v>
      </c>
      <c r="E26" s="159">
        <v>1.7</v>
      </c>
      <c r="F26" s="26"/>
      <c r="G26" s="26"/>
      <c r="H26" s="26"/>
      <c r="I26" s="26"/>
      <c r="J26" s="26"/>
    </row>
    <row r="27" spans="1:10" x14ac:dyDescent="0.2">
      <c r="A27" s="75" t="s">
        <v>462</v>
      </c>
      <c r="B27" s="98">
        <v>5</v>
      </c>
      <c r="C27" s="117">
        <v>33</v>
      </c>
      <c r="D27" s="117">
        <v>12453</v>
      </c>
      <c r="E27" s="118">
        <v>2.6</v>
      </c>
      <c r="F27" s="26"/>
      <c r="G27" s="26"/>
      <c r="H27" s="26"/>
      <c r="I27" s="26"/>
      <c r="J27" s="26"/>
    </row>
    <row r="28" spans="1:10" x14ac:dyDescent="0.2">
      <c r="A28" s="24" t="s">
        <v>520</v>
      </c>
      <c r="B28" s="98" t="s">
        <v>463</v>
      </c>
      <c r="C28" s="117">
        <v>338</v>
      </c>
      <c r="D28" s="117">
        <v>161366</v>
      </c>
      <c r="E28" s="118">
        <v>2.1</v>
      </c>
      <c r="F28" s="118">
        <v>0</v>
      </c>
      <c r="G28" s="118">
        <v>0</v>
      </c>
      <c r="H28" s="118">
        <v>1.5</v>
      </c>
      <c r="I28" s="118">
        <v>3.1</v>
      </c>
      <c r="J28" s="118">
        <v>5.6</v>
      </c>
    </row>
    <row r="29" spans="1:10" x14ac:dyDescent="0.2">
      <c r="A29" s="24" t="s">
        <v>521</v>
      </c>
      <c r="B29" s="98" t="s">
        <v>465</v>
      </c>
      <c r="C29" s="98">
        <v>59</v>
      </c>
      <c r="D29" s="117">
        <v>26765</v>
      </c>
      <c r="E29" s="118">
        <v>2.2000000000000002</v>
      </c>
      <c r="F29" s="118">
        <v>0</v>
      </c>
      <c r="G29" s="118">
        <v>0</v>
      </c>
      <c r="H29" s="118">
        <v>0</v>
      </c>
      <c r="I29" s="118">
        <v>2.2999999999999998</v>
      </c>
      <c r="J29" s="118">
        <v>7.1</v>
      </c>
    </row>
    <row r="30" spans="1:10" x14ac:dyDescent="0.2">
      <c r="A30" s="255" t="s">
        <v>557</v>
      </c>
      <c r="B30" s="106" t="s">
        <v>351</v>
      </c>
      <c r="C30" s="106">
        <v>49</v>
      </c>
      <c r="D30" s="164">
        <v>15103</v>
      </c>
      <c r="E30" s="159">
        <v>3.2</v>
      </c>
      <c r="F30" s="118"/>
      <c r="G30" s="118"/>
      <c r="H30" s="118"/>
      <c r="I30" s="118"/>
      <c r="J30" s="118"/>
    </row>
    <row r="31" spans="1:10" x14ac:dyDescent="0.2">
      <c r="A31" s="75" t="s">
        <v>522</v>
      </c>
      <c r="B31" s="98" t="s">
        <v>464</v>
      </c>
      <c r="C31" s="98">
        <v>13</v>
      </c>
      <c r="D31" s="117">
        <v>4319</v>
      </c>
      <c r="E31" s="118">
        <v>3</v>
      </c>
      <c r="F31" s="118">
        <v>0</v>
      </c>
      <c r="G31" s="118">
        <v>0</v>
      </c>
      <c r="H31" s="118">
        <v>0</v>
      </c>
      <c r="I31" s="118">
        <v>6.1</v>
      </c>
      <c r="J31" s="118">
        <v>10.7</v>
      </c>
    </row>
    <row r="32" spans="1:10" ht="25.5" x14ac:dyDescent="0.2">
      <c r="A32" s="75" t="s">
        <v>523</v>
      </c>
      <c r="B32" s="98" t="s">
        <v>466</v>
      </c>
      <c r="C32" s="117">
        <v>0</v>
      </c>
      <c r="D32" s="117">
        <v>149</v>
      </c>
      <c r="E32" s="118">
        <v>0</v>
      </c>
      <c r="F32" s="26"/>
      <c r="G32" s="26"/>
      <c r="H32" s="26"/>
      <c r="I32" s="26"/>
      <c r="J32" s="26"/>
    </row>
    <row r="33" spans="1:10" x14ac:dyDescent="0.2">
      <c r="A33" s="22" t="s">
        <v>524</v>
      </c>
      <c r="B33" s="98">
        <v>21</v>
      </c>
      <c r="C33" s="98">
        <v>86</v>
      </c>
      <c r="D33" s="117">
        <v>50200</v>
      </c>
      <c r="E33" s="118">
        <v>1.7</v>
      </c>
      <c r="F33" s="118">
        <v>0</v>
      </c>
      <c r="G33" s="118">
        <v>0.8</v>
      </c>
      <c r="H33" s="118">
        <v>1.7</v>
      </c>
      <c r="I33" s="118">
        <v>2.5</v>
      </c>
      <c r="J33" s="118">
        <v>4.0999999999999996</v>
      </c>
    </row>
    <row r="34" spans="1:10" x14ac:dyDescent="0.2">
      <c r="B34" s="98"/>
      <c r="C34" s="98"/>
      <c r="D34" s="117"/>
      <c r="E34" s="118"/>
      <c r="F34" s="118"/>
      <c r="G34" s="118"/>
      <c r="H34" s="118"/>
      <c r="I34" s="118"/>
      <c r="J34" s="118"/>
    </row>
    <row r="35" spans="1:10" x14ac:dyDescent="0.2">
      <c r="A35" s="38" t="s">
        <v>525</v>
      </c>
      <c r="B35" s="98"/>
      <c r="C35" s="98"/>
      <c r="D35" s="117"/>
      <c r="E35" s="118"/>
      <c r="F35" s="118"/>
      <c r="G35" s="118"/>
      <c r="H35" s="118"/>
      <c r="I35" s="118"/>
      <c r="J35" s="118"/>
    </row>
    <row r="36" spans="1:10" x14ac:dyDescent="0.2">
      <c r="A36" s="22" t="s">
        <v>159</v>
      </c>
      <c r="B36" s="98">
        <v>22</v>
      </c>
      <c r="C36" s="117">
        <v>50</v>
      </c>
      <c r="D36" s="117">
        <v>27535</v>
      </c>
      <c r="E36" s="118">
        <v>1.8</v>
      </c>
      <c r="F36" s="118">
        <v>0</v>
      </c>
      <c r="G36" s="118">
        <v>0</v>
      </c>
      <c r="H36" s="118">
        <v>1.1000000000000001</v>
      </c>
      <c r="I36" s="118">
        <v>2.2000000000000002</v>
      </c>
      <c r="J36" s="118">
        <v>4.7</v>
      </c>
    </row>
    <row r="37" spans="1:10" x14ac:dyDescent="0.2">
      <c r="B37" s="98"/>
      <c r="C37" s="29"/>
      <c r="D37" s="29"/>
      <c r="E37" s="26"/>
      <c r="F37" s="26"/>
      <c r="G37" s="26"/>
      <c r="H37" s="26"/>
      <c r="I37" s="26"/>
      <c r="J37" s="26"/>
    </row>
    <row r="38" spans="1:10" x14ac:dyDescent="0.2">
      <c r="A38" s="38" t="s">
        <v>125</v>
      </c>
      <c r="B38" s="98"/>
      <c r="C38" s="29"/>
      <c r="D38" s="29"/>
      <c r="E38" s="26"/>
      <c r="F38" s="26"/>
      <c r="G38" s="26"/>
      <c r="H38" s="26"/>
      <c r="I38" s="26"/>
      <c r="J38" s="26"/>
    </row>
    <row r="39" spans="1:10" x14ac:dyDescent="0.2">
      <c r="A39" s="39" t="s">
        <v>126</v>
      </c>
      <c r="B39" s="106" t="s">
        <v>411</v>
      </c>
      <c r="C39" s="117">
        <v>1403</v>
      </c>
      <c r="D39" s="117">
        <v>813481</v>
      </c>
      <c r="E39" s="118">
        <v>1.7</v>
      </c>
      <c r="F39" s="118">
        <v>0</v>
      </c>
      <c r="G39" s="118">
        <v>0</v>
      </c>
      <c r="H39" s="118">
        <v>1.2</v>
      </c>
      <c r="I39" s="118">
        <v>2.5</v>
      </c>
      <c r="J39" s="118">
        <v>4.3</v>
      </c>
    </row>
    <row r="40" spans="1:10" x14ac:dyDescent="0.2">
      <c r="A40" s="39" t="s">
        <v>141</v>
      </c>
      <c r="B40" s="106" t="s">
        <v>412</v>
      </c>
      <c r="C40" s="117">
        <v>1</v>
      </c>
      <c r="D40" s="117">
        <v>1275</v>
      </c>
      <c r="E40" s="118">
        <v>0.8</v>
      </c>
      <c r="F40" s="159"/>
      <c r="G40" s="159"/>
      <c r="H40" s="159"/>
      <c r="I40" s="159"/>
      <c r="J40" s="159"/>
    </row>
    <row r="41" spans="1:10" x14ac:dyDescent="0.2">
      <c r="A41" s="39"/>
      <c r="B41" s="106"/>
      <c r="C41" s="29"/>
      <c r="D41" s="29"/>
      <c r="E41" s="26"/>
      <c r="F41" s="44"/>
      <c r="G41" s="44"/>
      <c r="H41" s="44"/>
      <c r="I41" s="44"/>
      <c r="J41" s="44"/>
    </row>
    <row r="42" spans="1:10" ht="14.25" x14ac:dyDescent="0.2">
      <c r="A42" s="90" t="s">
        <v>587</v>
      </c>
      <c r="B42" s="106"/>
      <c r="C42" s="29"/>
      <c r="D42" s="29"/>
      <c r="E42" s="26"/>
      <c r="F42" s="44"/>
      <c r="G42" s="44"/>
      <c r="H42" s="44"/>
      <c r="I42" s="44"/>
      <c r="J42" s="44"/>
    </row>
    <row r="43" spans="1:10" x14ac:dyDescent="0.2">
      <c r="A43" s="39" t="s">
        <v>571</v>
      </c>
      <c r="B43" s="106" t="s">
        <v>575</v>
      </c>
      <c r="C43" s="117">
        <v>144</v>
      </c>
      <c r="D43" s="117">
        <v>92702</v>
      </c>
      <c r="E43" s="118">
        <v>1.6</v>
      </c>
      <c r="F43" s="159">
        <v>0</v>
      </c>
      <c r="G43" s="159">
        <v>0</v>
      </c>
      <c r="H43" s="159">
        <v>0.7</v>
      </c>
      <c r="I43" s="159">
        <v>2.4</v>
      </c>
      <c r="J43" s="159">
        <v>3.9</v>
      </c>
    </row>
    <row r="44" spans="1:10" x14ac:dyDescent="0.2">
      <c r="A44" s="39" t="s">
        <v>572</v>
      </c>
      <c r="B44" s="106" t="s">
        <v>576</v>
      </c>
      <c r="C44" s="117">
        <v>21</v>
      </c>
      <c r="D44" s="117">
        <v>37529</v>
      </c>
      <c r="E44" s="118">
        <v>0.6</v>
      </c>
      <c r="F44" s="159">
        <v>0</v>
      </c>
      <c r="G44" s="159">
        <v>0</v>
      </c>
      <c r="H44" s="159">
        <v>0</v>
      </c>
      <c r="I44" s="159">
        <v>0.3</v>
      </c>
      <c r="J44" s="159">
        <v>2.2999999999999998</v>
      </c>
    </row>
    <row r="45" spans="1:10" x14ac:dyDescent="0.2">
      <c r="A45" s="39" t="s">
        <v>573</v>
      </c>
      <c r="B45" s="106" t="s">
        <v>577</v>
      </c>
      <c r="C45" s="117">
        <v>2</v>
      </c>
      <c r="D45" s="117">
        <v>1327</v>
      </c>
      <c r="E45" s="118">
        <v>1.5</v>
      </c>
      <c r="F45" s="159"/>
      <c r="G45" s="159"/>
      <c r="H45" s="159"/>
      <c r="I45" s="159"/>
      <c r="J45" s="159"/>
    </row>
    <row r="46" spans="1:10" x14ac:dyDescent="0.2">
      <c r="A46" s="39"/>
      <c r="B46" s="106"/>
      <c r="C46" s="29"/>
      <c r="D46" s="29"/>
      <c r="E46" s="26"/>
      <c r="F46" s="44"/>
      <c r="G46" s="44"/>
      <c r="H46" s="44"/>
      <c r="I46" s="44"/>
      <c r="J46" s="44"/>
    </row>
    <row r="47" spans="1:10" x14ac:dyDescent="0.2">
      <c r="A47" s="38" t="s">
        <v>54</v>
      </c>
      <c r="B47" s="98"/>
      <c r="C47" s="29"/>
      <c r="D47" s="29"/>
      <c r="E47" s="26"/>
      <c r="F47" s="26"/>
      <c r="G47" s="26"/>
      <c r="H47" s="26"/>
      <c r="I47" s="26"/>
      <c r="J47" s="26"/>
    </row>
    <row r="48" spans="1:10" x14ac:dyDescent="0.2">
      <c r="A48" s="22" t="s">
        <v>127</v>
      </c>
      <c r="B48" s="98">
        <v>15</v>
      </c>
      <c r="C48" s="117">
        <v>28</v>
      </c>
      <c r="D48" s="117">
        <v>15029</v>
      </c>
      <c r="E48" s="118">
        <v>1.9</v>
      </c>
      <c r="F48" s="118"/>
      <c r="G48" s="118"/>
      <c r="H48" s="118"/>
      <c r="I48" s="118"/>
      <c r="J48" s="118"/>
    </row>
    <row r="49" spans="1:10" x14ac:dyDescent="0.2">
      <c r="A49" s="22" t="s">
        <v>56</v>
      </c>
      <c r="B49" s="98" t="s">
        <v>413</v>
      </c>
      <c r="C49" s="117">
        <v>0</v>
      </c>
      <c r="D49" s="117">
        <v>3524</v>
      </c>
      <c r="E49" s="118">
        <v>0</v>
      </c>
      <c r="F49" s="118"/>
      <c r="G49" s="118"/>
      <c r="H49" s="118"/>
      <c r="I49" s="118"/>
      <c r="J49" s="118"/>
    </row>
    <row r="50" spans="1:10" x14ac:dyDescent="0.2">
      <c r="A50" s="22" t="s">
        <v>128</v>
      </c>
      <c r="B50" s="98" t="s">
        <v>414</v>
      </c>
      <c r="C50" s="117">
        <v>17</v>
      </c>
      <c r="D50" s="117">
        <v>10537</v>
      </c>
      <c r="E50" s="118">
        <v>1.6</v>
      </c>
      <c r="F50" s="118">
        <v>0</v>
      </c>
      <c r="G50" s="118">
        <v>0</v>
      </c>
      <c r="H50" s="118">
        <v>0</v>
      </c>
      <c r="I50" s="118">
        <v>0.3</v>
      </c>
      <c r="J50" s="118">
        <v>7.6</v>
      </c>
    </row>
    <row r="51" spans="1:10" x14ac:dyDescent="0.2">
      <c r="A51" s="22" t="s">
        <v>31</v>
      </c>
      <c r="B51" s="98" t="s">
        <v>415</v>
      </c>
      <c r="C51" s="117">
        <v>21</v>
      </c>
      <c r="D51" s="117">
        <v>6716</v>
      </c>
      <c r="E51" s="118">
        <v>3.1</v>
      </c>
      <c r="F51" s="118"/>
      <c r="G51" s="118"/>
      <c r="H51" s="118"/>
      <c r="I51" s="118"/>
      <c r="J51" s="118"/>
    </row>
    <row r="52" spans="1:10" x14ac:dyDescent="0.2">
      <c r="A52" s="22" t="s">
        <v>62</v>
      </c>
      <c r="B52" s="98">
        <v>12</v>
      </c>
      <c r="C52" s="117">
        <v>20</v>
      </c>
      <c r="D52" s="117">
        <v>16653</v>
      </c>
      <c r="E52" s="118">
        <v>1.2</v>
      </c>
      <c r="F52" s="118"/>
      <c r="G52" s="118"/>
      <c r="H52" s="118"/>
      <c r="I52" s="118"/>
      <c r="J52" s="118"/>
    </row>
    <row r="53" spans="1:10" x14ac:dyDescent="0.2">
      <c r="A53" s="22" t="s">
        <v>129</v>
      </c>
      <c r="B53" s="98" t="s">
        <v>295</v>
      </c>
      <c r="C53" s="117">
        <v>15</v>
      </c>
      <c r="D53" s="117">
        <v>9532</v>
      </c>
      <c r="E53" s="118">
        <v>1.6</v>
      </c>
      <c r="F53" s="118"/>
      <c r="G53" s="118"/>
      <c r="H53" s="118"/>
      <c r="I53" s="118"/>
      <c r="J53" s="118"/>
    </row>
    <row r="54" spans="1:10" x14ac:dyDescent="0.2">
      <c r="A54" s="22" t="s">
        <v>64</v>
      </c>
      <c r="B54" s="98" t="s">
        <v>416</v>
      </c>
      <c r="C54" s="117">
        <v>23</v>
      </c>
      <c r="D54" s="117">
        <v>29463</v>
      </c>
      <c r="E54" s="118">
        <v>0.8</v>
      </c>
      <c r="F54" s="118">
        <v>0</v>
      </c>
      <c r="G54" s="118">
        <v>0</v>
      </c>
      <c r="H54" s="118">
        <v>0</v>
      </c>
      <c r="I54" s="118">
        <v>0</v>
      </c>
      <c r="J54" s="118">
        <v>1.8</v>
      </c>
    </row>
    <row r="55" spans="1:10" x14ac:dyDescent="0.2">
      <c r="A55" s="22" t="s">
        <v>66</v>
      </c>
      <c r="B55" s="98" t="s">
        <v>417</v>
      </c>
      <c r="C55" s="117">
        <v>12</v>
      </c>
      <c r="D55" s="117">
        <v>4305</v>
      </c>
      <c r="E55" s="118">
        <v>2.8</v>
      </c>
      <c r="F55" s="118"/>
      <c r="G55" s="118"/>
      <c r="H55" s="118"/>
      <c r="I55" s="118"/>
      <c r="J55" s="118"/>
    </row>
    <row r="56" spans="1:10" x14ac:dyDescent="0.2">
      <c r="A56" s="22" t="s">
        <v>130</v>
      </c>
      <c r="B56" s="98" t="s">
        <v>418</v>
      </c>
      <c r="C56" s="117">
        <v>6</v>
      </c>
      <c r="D56" s="117">
        <v>43291</v>
      </c>
      <c r="E56" s="118">
        <v>0.1</v>
      </c>
      <c r="F56" s="118">
        <v>0</v>
      </c>
      <c r="G56" s="118">
        <v>0</v>
      </c>
      <c r="H56" s="118">
        <v>0</v>
      </c>
      <c r="I56" s="118">
        <v>0</v>
      </c>
      <c r="J56" s="118">
        <v>0</v>
      </c>
    </row>
    <row r="57" spans="1:10" x14ac:dyDescent="0.2">
      <c r="A57" s="22" t="s">
        <v>131</v>
      </c>
      <c r="B57" s="98" t="s">
        <v>419</v>
      </c>
      <c r="C57" s="117">
        <v>13</v>
      </c>
      <c r="D57" s="117">
        <v>84990</v>
      </c>
      <c r="E57" s="118">
        <v>0.2</v>
      </c>
      <c r="F57" s="118">
        <v>0</v>
      </c>
      <c r="G57" s="118">
        <v>0</v>
      </c>
      <c r="H57" s="118">
        <v>0</v>
      </c>
      <c r="I57" s="118">
        <v>0</v>
      </c>
      <c r="J57" s="118">
        <v>0</v>
      </c>
    </row>
    <row r="58" spans="1:10" x14ac:dyDescent="0.2">
      <c r="A58" s="22" t="s">
        <v>70</v>
      </c>
      <c r="B58" s="98" t="s">
        <v>420</v>
      </c>
      <c r="C58" s="117">
        <v>1571</v>
      </c>
      <c r="D58" s="117">
        <v>1025180</v>
      </c>
      <c r="E58" s="118">
        <v>1.5</v>
      </c>
      <c r="F58" s="118">
        <v>0</v>
      </c>
      <c r="G58" s="118">
        <v>0</v>
      </c>
      <c r="H58" s="118">
        <v>1</v>
      </c>
      <c r="I58" s="118">
        <v>2.4</v>
      </c>
      <c r="J58" s="118">
        <v>4</v>
      </c>
    </row>
    <row r="59" spans="1:10" x14ac:dyDescent="0.2">
      <c r="A59" s="22" t="s">
        <v>132</v>
      </c>
      <c r="B59" s="98" t="s">
        <v>421</v>
      </c>
      <c r="C59" s="117">
        <v>2837</v>
      </c>
      <c r="D59" s="117">
        <v>2263306</v>
      </c>
      <c r="E59" s="118">
        <v>1.3</v>
      </c>
      <c r="F59" s="118">
        <v>0</v>
      </c>
      <c r="G59" s="118">
        <v>0</v>
      </c>
      <c r="H59" s="118">
        <v>0.6</v>
      </c>
      <c r="I59" s="118">
        <v>1.9</v>
      </c>
      <c r="J59" s="118">
        <v>3.3</v>
      </c>
    </row>
    <row r="60" spans="1:10" x14ac:dyDescent="0.2">
      <c r="A60" s="22" t="s">
        <v>41</v>
      </c>
      <c r="B60" s="98" t="s">
        <v>422</v>
      </c>
      <c r="C60" s="117">
        <v>200</v>
      </c>
      <c r="D60" s="117">
        <v>89548</v>
      </c>
      <c r="E60" s="118">
        <v>2.2000000000000002</v>
      </c>
      <c r="F60" s="118">
        <v>0</v>
      </c>
      <c r="G60" s="118">
        <v>0.9</v>
      </c>
      <c r="H60" s="118">
        <v>1.8</v>
      </c>
      <c r="I60" s="118">
        <v>3.9</v>
      </c>
      <c r="J60" s="118">
        <v>6.1</v>
      </c>
    </row>
    <row r="61" spans="1:10" x14ac:dyDescent="0.2">
      <c r="A61" s="22" t="s">
        <v>43</v>
      </c>
      <c r="B61" s="98">
        <v>56</v>
      </c>
      <c r="C61" s="117">
        <v>202</v>
      </c>
      <c r="D61" s="117">
        <v>68925</v>
      </c>
      <c r="E61" s="118">
        <v>2.9</v>
      </c>
      <c r="F61" s="118">
        <v>0</v>
      </c>
      <c r="G61" s="118">
        <v>0.7</v>
      </c>
      <c r="H61" s="118">
        <v>2.7</v>
      </c>
      <c r="I61" s="118">
        <v>4.2</v>
      </c>
      <c r="J61" s="118">
        <v>5.7</v>
      </c>
    </row>
    <row r="62" spans="1:10" x14ac:dyDescent="0.2">
      <c r="A62" s="22" t="s">
        <v>7</v>
      </c>
      <c r="B62" s="98" t="s">
        <v>423</v>
      </c>
      <c r="C62" s="117">
        <v>433</v>
      </c>
      <c r="D62" s="117">
        <v>401723</v>
      </c>
      <c r="E62" s="118">
        <v>1.1000000000000001</v>
      </c>
      <c r="F62" s="118">
        <v>0</v>
      </c>
      <c r="G62" s="118">
        <v>0</v>
      </c>
      <c r="H62" s="118">
        <v>0.6</v>
      </c>
      <c r="I62" s="118">
        <v>1.8</v>
      </c>
      <c r="J62" s="118">
        <v>3.2</v>
      </c>
    </row>
    <row r="63" spans="1:10" x14ac:dyDescent="0.2">
      <c r="A63" s="22" t="s">
        <v>133</v>
      </c>
      <c r="B63" s="98">
        <v>21</v>
      </c>
      <c r="C63" s="117">
        <v>84</v>
      </c>
      <c r="D63" s="117">
        <v>30375</v>
      </c>
      <c r="E63" s="118">
        <v>2.8</v>
      </c>
      <c r="F63" s="118">
        <v>0</v>
      </c>
      <c r="G63" s="118">
        <v>0.9</v>
      </c>
      <c r="H63" s="118">
        <v>2.6</v>
      </c>
      <c r="I63" s="118">
        <v>4.3</v>
      </c>
      <c r="J63" s="118">
        <v>5.9</v>
      </c>
    </row>
    <row r="64" spans="1:10" x14ac:dyDescent="0.2">
      <c r="A64" s="22" t="s">
        <v>134</v>
      </c>
      <c r="B64" s="98" t="s">
        <v>424</v>
      </c>
      <c r="C64" s="117">
        <v>8</v>
      </c>
      <c r="D64" s="117">
        <v>5912</v>
      </c>
      <c r="E64" s="118">
        <v>1.4</v>
      </c>
      <c r="F64" s="118"/>
      <c r="G64" s="118"/>
      <c r="H64" s="118"/>
      <c r="I64" s="118"/>
      <c r="J64" s="118"/>
    </row>
    <row r="65" spans="1:10" x14ac:dyDescent="0.2">
      <c r="A65" s="22" t="s">
        <v>121</v>
      </c>
      <c r="B65" s="98" t="s">
        <v>425</v>
      </c>
      <c r="C65" s="117">
        <v>57</v>
      </c>
      <c r="D65" s="117">
        <v>41258</v>
      </c>
      <c r="E65" s="118">
        <v>1.4</v>
      </c>
      <c r="F65" s="118">
        <v>0</v>
      </c>
      <c r="G65" s="118">
        <v>0</v>
      </c>
      <c r="H65" s="118">
        <v>0</v>
      </c>
      <c r="I65" s="118">
        <v>0</v>
      </c>
      <c r="J65" s="118">
        <v>4.5999999999999996</v>
      </c>
    </row>
    <row r="66" spans="1:10" x14ac:dyDescent="0.2">
      <c r="A66" s="22" t="s">
        <v>188</v>
      </c>
      <c r="B66" s="98">
        <v>6</v>
      </c>
      <c r="C66" s="117">
        <v>2</v>
      </c>
      <c r="D66" s="117">
        <v>3001</v>
      </c>
      <c r="E66" s="118">
        <v>0.7</v>
      </c>
      <c r="F66" s="118"/>
      <c r="G66" s="118"/>
      <c r="H66" s="118"/>
      <c r="I66" s="118"/>
      <c r="J66" s="118"/>
    </row>
    <row r="67" spans="1:10" ht="14.25" x14ac:dyDescent="0.2">
      <c r="A67" s="22" t="s">
        <v>590</v>
      </c>
      <c r="B67" s="98" t="s">
        <v>426</v>
      </c>
      <c r="C67" s="117">
        <v>1</v>
      </c>
      <c r="D67" s="117">
        <v>509</v>
      </c>
      <c r="E67" s="118">
        <v>2</v>
      </c>
      <c r="F67" s="118"/>
      <c r="G67" s="118"/>
      <c r="H67" s="118"/>
      <c r="I67" s="118"/>
      <c r="J67" s="118"/>
    </row>
    <row r="68" spans="1:10" x14ac:dyDescent="0.2">
      <c r="A68" s="22" t="s">
        <v>150</v>
      </c>
      <c r="B68" s="98" t="s">
        <v>355</v>
      </c>
      <c r="C68" s="117">
        <v>9</v>
      </c>
      <c r="D68" s="117">
        <v>7356</v>
      </c>
      <c r="E68" s="118">
        <v>1.2</v>
      </c>
      <c r="F68" s="118"/>
      <c r="G68" s="118"/>
      <c r="H68" s="118"/>
      <c r="I68" s="118"/>
      <c r="J68" s="118"/>
    </row>
    <row r="69" spans="1:10" x14ac:dyDescent="0.2">
      <c r="A69" s="22" t="s">
        <v>135</v>
      </c>
      <c r="B69" s="98" t="s">
        <v>427</v>
      </c>
      <c r="C69" s="117">
        <v>22</v>
      </c>
      <c r="D69" s="117">
        <v>145610</v>
      </c>
      <c r="E69" s="118">
        <v>0.2</v>
      </c>
      <c r="F69" s="118">
        <v>0</v>
      </c>
      <c r="G69" s="118">
        <v>0</v>
      </c>
      <c r="H69" s="118">
        <v>0</v>
      </c>
      <c r="I69" s="118">
        <v>0</v>
      </c>
      <c r="J69" s="118">
        <v>0</v>
      </c>
    </row>
    <row r="70" spans="1:10" x14ac:dyDescent="0.2">
      <c r="A70" s="22" t="s">
        <v>81</v>
      </c>
      <c r="B70" s="98" t="s">
        <v>428</v>
      </c>
      <c r="C70" s="117">
        <v>123</v>
      </c>
      <c r="D70" s="117">
        <v>50569</v>
      </c>
      <c r="E70" s="118">
        <v>2.4</v>
      </c>
      <c r="F70" s="118">
        <v>0</v>
      </c>
      <c r="G70" s="118">
        <v>0.9</v>
      </c>
      <c r="H70" s="118">
        <v>1.5</v>
      </c>
      <c r="I70" s="118">
        <v>4</v>
      </c>
      <c r="J70" s="118">
        <v>5.6</v>
      </c>
    </row>
    <row r="71" spans="1:10" ht="14.25" x14ac:dyDescent="0.2">
      <c r="A71" s="22" t="s">
        <v>591</v>
      </c>
      <c r="B71" s="98" t="s">
        <v>429</v>
      </c>
      <c r="C71" s="117">
        <v>29</v>
      </c>
      <c r="D71" s="117">
        <v>15749</v>
      </c>
      <c r="E71" s="118">
        <v>1.8</v>
      </c>
      <c r="F71" s="118">
        <v>0</v>
      </c>
      <c r="G71" s="118">
        <v>0</v>
      </c>
      <c r="H71" s="118">
        <v>0</v>
      </c>
      <c r="I71" s="118">
        <v>2.2999999999999998</v>
      </c>
      <c r="J71" s="118">
        <v>4.3</v>
      </c>
    </row>
    <row r="72" spans="1:10" x14ac:dyDescent="0.2">
      <c r="A72" s="22" t="s">
        <v>10</v>
      </c>
      <c r="B72" s="98" t="s">
        <v>430</v>
      </c>
      <c r="C72" s="117">
        <v>1005</v>
      </c>
      <c r="D72" s="117">
        <v>753071</v>
      </c>
      <c r="E72" s="118">
        <v>1.3</v>
      </c>
      <c r="F72" s="118">
        <v>0</v>
      </c>
      <c r="G72" s="118">
        <v>0</v>
      </c>
      <c r="H72" s="118">
        <v>1</v>
      </c>
      <c r="I72" s="118">
        <v>2.1</v>
      </c>
      <c r="J72" s="118">
        <v>3.4</v>
      </c>
    </row>
    <row r="73" spans="1:10" x14ac:dyDescent="0.2">
      <c r="A73" s="22" t="s">
        <v>88</v>
      </c>
      <c r="B73" s="98" t="s">
        <v>431</v>
      </c>
      <c r="C73" s="117">
        <v>495</v>
      </c>
      <c r="D73" s="117">
        <v>393318</v>
      </c>
      <c r="E73" s="118">
        <v>1.3</v>
      </c>
      <c r="F73" s="118">
        <v>0</v>
      </c>
      <c r="G73" s="118">
        <v>0</v>
      </c>
      <c r="H73" s="118">
        <v>0.8</v>
      </c>
      <c r="I73" s="118">
        <v>2</v>
      </c>
      <c r="J73" s="118">
        <v>3.6</v>
      </c>
    </row>
    <row r="74" spans="1:10" x14ac:dyDescent="0.2">
      <c r="A74" s="22" t="s">
        <v>136</v>
      </c>
      <c r="B74" s="98" t="s">
        <v>432</v>
      </c>
      <c r="C74" s="117">
        <v>43</v>
      </c>
      <c r="D74" s="117">
        <v>25640</v>
      </c>
      <c r="E74" s="118">
        <v>1.7</v>
      </c>
      <c r="F74" s="118">
        <v>0</v>
      </c>
      <c r="G74" s="118">
        <v>0</v>
      </c>
      <c r="H74" s="118">
        <v>1.9</v>
      </c>
      <c r="I74" s="118">
        <v>2.9</v>
      </c>
      <c r="J74" s="118">
        <v>3.9</v>
      </c>
    </row>
    <row r="75" spans="1:10" x14ac:dyDescent="0.2">
      <c r="A75" s="22" t="s">
        <v>137</v>
      </c>
      <c r="B75" s="98" t="s">
        <v>433</v>
      </c>
      <c r="C75" s="117">
        <v>0</v>
      </c>
      <c r="D75" s="117">
        <v>96</v>
      </c>
      <c r="E75" s="118">
        <v>0</v>
      </c>
      <c r="F75" s="118"/>
      <c r="G75" s="118"/>
      <c r="H75" s="118"/>
      <c r="I75" s="118"/>
      <c r="J75" s="118"/>
    </row>
    <row r="76" spans="1:10" x14ac:dyDescent="0.2">
      <c r="B76" s="98"/>
      <c r="C76" s="29"/>
      <c r="D76" s="29"/>
      <c r="E76" s="26"/>
      <c r="F76" s="26"/>
      <c r="G76" s="26"/>
      <c r="H76" s="26"/>
      <c r="I76" s="26"/>
      <c r="J76" s="26"/>
    </row>
    <row r="77" spans="1:10" ht="14.25" x14ac:dyDescent="0.2">
      <c r="A77" s="38" t="s">
        <v>592</v>
      </c>
      <c r="B77" s="98"/>
      <c r="C77" s="29"/>
      <c r="D77" s="29"/>
      <c r="E77" s="26"/>
      <c r="F77" s="26"/>
      <c r="G77" s="26"/>
      <c r="H77" s="26"/>
      <c r="I77" s="26"/>
      <c r="J77" s="26"/>
    </row>
    <row r="78" spans="1:10" ht="12.75" customHeight="1" x14ac:dyDescent="0.2">
      <c r="A78" s="22" t="s">
        <v>171</v>
      </c>
      <c r="B78" s="98" t="s">
        <v>437</v>
      </c>
      <c r="C78" s="117">
        <v>21</v>
      </c>
      <c r="D78" s="117">
        <v>13995</v>
      </c>
      <c r="E78" s="118">
        <v>1.5</v>
      </c>
      <c r="F78" s="118">
        <v>0</v>
      </c>
      <c r="G78" s="118">
        <v>0</v>
      </c>
      <c r="H78" s="118">
        <v>0</v>
      </c>
      <c r="I78" s="118">
        <v>2.4</v>
      </c>
      <c r="J78" s="118">
        <v>3.5</v>
      </c>
    </row>
    <row r="79" spans="1:10" ht="12.75" customHeight="1" x14ac:dyDescent="0.2">
      <c r="A79" s="22" t="s">
        <v>434</v>
      </c>
      <c r="B79" s="98" t="s">
        <v>435</v>
      </c>
      <c r="C79" s="117">
        <v>1</v>
      </c>
      <c r="D79" s="117">
        <v>625</v>
      </c>
      <c r="E79" s="118">
        <v>1.6</v>
      </c>
      <c r="F79" s="118"/>
      <c r="G79" s="118"/>
      <c r="H79" s="118"/>
      <c r="I79" s="118"/>
      <c r="J79" s="118"/>
    </row>
    <row r="80" spans="1:10" ht="12.75" customHeight="1" x14ac:dyDescent="0.2">
      <c r="A80" s="22" t="s">
        <v>193</v>
      </c>
      <c r="B80" s="98" t="s">
        <v>436</v>
      </c>
      <c r="C80" s="117">
        <v>7</v>
      </c>
      <c r="D80" s="117">
        <v>3475</v>
      </c>
      <c r="E80" s="118">
        <v>2</v>
      </c>
      <c r="F80" s="118"/>
      <c r="G80" s="118"/>
      <c r="H80" s="118"/>
      <c r="I80" s="118"/>
      <c r="J80" s="118"/>
    </row>
    <row r="81" spans="1:10" ht="12.75" customHeight="1" x14ac:dyDescent="0.2">
      <c r="A81" s="22" t="s">
        <v>189</v>
      </c>
      <c r="B81" s="98">
        <v>7</v>
      </c>
      <c r="C81" s="117">
        <v>7</v>
      </c>
      <c r="D81" s="117">
        <v>7122</v>
      </c>
      <c r="E81" s="118">
        <v>1</v>
      </c>
      <c r="F81" s="118"/>
      <c r="G81" s="118"/>
      <c r="H81" s="118"/>
      <c r="I81" s="118"/>
      <c r="J81" s="118"/>
    </row>
    <row r="82" spans="1:10" ht="12.75" customHeight="1" x14ac:dyDescent="0.2">
      <c r="A82" s="65" t="s">
        <v>168</v>
      </c>
      <c r="B82" s="124">
        <v>6</v>
      </c>
      <c r="C82" s="119">
        <v>29</v>
      </c>
      <c r="D82" s="119">
        <v>8846</v>
      </c>
      <c r="E82" s="120">
        <v>3.3</v>
      </c>
      <c r="F82" s="120"/>
      <c r="G82" s="120"/>
      <c r="H82" s="120"/>
      <c r="I82" s="120"/>
      <c r="J82" s="120"/>
    </row>
    <row r="83" spans="1:10" x14ac:dyDescent="0.2">
      <c r="A83" s="21"/>
      <c r="B83" s="30"/>
      <c r="C83" s="23"/>
      <c r="D83" s="23"/>
      <c r="E83" s="25"/>
      <c r="F83" s="25"/>
      <c r="G83" s="25"/>
      <c r="H83" s="25"/>
      <c r="I83" s="25"/>
      <c r="J83" s="25"/>
    </row>
    <row r="84" spans="1:10" x14ac:dyDescent="0.2">
      <c r="A84" s="24"/>
      <c r="B84" s="48"/>
      <c r="C84" s="23"/>
      <c r="D84" s="23"/>
      <c r="E84" s="25"/>
      <c r="F84" s="26"/>
      <c r="G84" s="26"/>
      <c r="H84" s="26"/>
      <c r="I84" s="26"/>
      <c r="J84" s="26"/>
    </row>
    <row r="85" spans="1:10" ht="15" customHeight="1" x14ac:dyDescent="0.2">
      <c r="A85" s="404" t="s">
        <v>479</v>
      </c>
      <c r="B85" s="404"/>
      <c r="C85" s="404"/>
      <c r="D85" s="404"/>
      <c r="E85" s="404"/>
      <c r="F85" s="405" t="s">
        <v>17</v>
      </c>
      <c r="G85" s="405"/>
      <c r="H85" s="405"/>
      <c r="I85" s="405"/>
      <c r="J85" s="405"/>
    </row>
    <row r="86" spans="1:10" ht="38.25" x14ac:dyDescent="0.2">
      <c r="A86" s="69" t="s">
        <v>338</v>
      </c>
      <c r="B86" s="70" t="s">
        <v>194</v>
      </c>
      <c r="C86" s="61" t="s">
        <v>102</v>
      </c>
      <c r="D86" s="61" t="s">
        <v>104</v>
      </c>
      <c r="E86" s="62" t="s">
        <v>22</v>
      </c>
      <c r="F86" s="62" t="s">
        <v>23</v>
      </c>
      <c r="G86" s="62" t="s">
        <v>24</v>
      </c>
      <c r="H86" s="62" t="s">
        <v>25</v>
      </c>
      <c r="I86" s="62" t="s">
        <v>26</v>
      </c>
      <c r="J86" s="62" t="s">
        <v>27</v>
      </c>
    </row>
    <row r="87" spans="1:10" x14ac:dyDescent="0.2">
      <c r="A87" s="34" t="s">
        <v>103</v>
      </c>
      <c r="B87" s="41"/>
      <c r="C87" s="37"/>
      <c r="D87" s="37"/>
      <c r="E87" s="37"/>
      <c r="F87" s="37"/>
      <c r="G87" s="37"/>
      <c r="H87" s="37"/>
      <c r="I87" s="37"/>
      <c r="J87" s="37"/>
    </row>
    <row r="88" spans="1:10" x14ac:dyDescent="0.2">
      <c r="A88" s="22" t="s">
        <v>31</v>
      </c>
      <c r="B88" s="117">
        <v>70</v>
      </c>
      <c r="C88" s="117">
        <v>76619</v>
      </c>
      <c r="D88" s="117">
        <v>158863</v>
      </c>
      <c r="E88" s="154">
        <v>0.48</v>
      </c>
      <c r="F88" s="154">
        <v>0.22</v>
      </c>
      <c r="G88" s="154">
        <v>0.33</v>
      </c>
      <c r="H88" s="154">
        <v>0.45</v>
      </c>
      <c r="I88" s="154">
        <v>0.6</v>
      </c>
      <c r="J88" s="154">
        <v>0.76</v>
      </c>
    </row>
    <row r="89" spans="1:10" ht="25.5" x14ac:dyDescent="0.2">
      <c r="A89" s="80" t="s">
        <v>115</v>
      </c>
      <c r="B89" s="117">
        <v>248</v>
      </c>
      <c r="C89" s="117">
        <v>775684</v>
      </c>
      <c r="D89" s="117">
        <v>1165272</v>
      </c>
      <c r="E89" s="154">
        <v>0.67</v>
      </c>
      <c r="F89" s="154">
        <v>0.49</v>
      </c>
      <c r="G89" s="154">
        <v>0.6</v>
      </c>
      <c r="H89" s="154">
        <v>0.69</v>
      </c>
      <c r="I89" s="154">
        <v>0.77</v>
      </c>
      <c r="J89" s="154">
        <v>0.83</v>
      </c>
    </row>
    <row r="90" spans="1:10" ht="25.5" x14ac:dyDescent="0.2">
      <c r="A90" s="80" t="s">
        <v>116</v>
      </c>
      <c r="B90" s="117" t="s">
        <v>442</v>
      </c>
      <c r="C90" s="117">
        <v>833658</v>
      </c>
      <c r="D90" s="117">
        <v>1366503</v>
      </c>
      <c r="E90" s="154">
        <v>0.61</v>
      </c>
      <c r="F90" s="154">
        <v>0.34</v>
      </c>
      <c r="G90" s="154">
        <v>0.51</v>
      </c>
      <c r="H90" s="154">
        <v>0.64</v>
      </c>
      <c r="I90" s="154">
        <v>0.74</v>
      </c>
      <c r="J90" s="154">
        <v>0.8</v>
      </c>
    </row>
    <row r="91" spans="1:10" x14ac:dyDescent="0.2">
      <c r="A91" s="22" t="s">
        <v>117</v>
      </c>
      <c r="B91" s="117">
        <v>384</v>
      </c>
      <c r="C91" s="117">
        <v>658345</v>
      </c>
      <c r="D91" s="117">
        <v>1277315</v>
      </c>
      <c r="E91" s="154">
        <v>0.52</v>
      </c>
      <c r="F91" s="154">
        <v>0.28999999999999998</v>
      </c>
      <c r="G91" s="154">
        <v>0.42</v>
      </c>
      <c r="H91" s="154">
        <v>0.54</v>
      </c>
      <c r="I91" s="154">
        <v>0.67</v>
      </c>
      <c r="J91" s="154">
        <v>0.76</v>
      </c>
    </row>
    <row r="92" spans="1:10" ht="25.5" x14ac:dyDescent="0.2">
      <c r="A92" s="80" t="s">
        <v>118</v>
      </c>
      <c r="B92" s="117" t="s">
        <v>443</v>
      </c>
      <c r="C92" s="117">
        <v>967282</v>
      </c>
      <c r="D92" s="117">
        <v>1482847</v>
      </c>
      <c r="E92" s="154">
        <v>0.65</v>
      </c>
      <c r="F92" s="154">
        <v>0.42</v>
      </c>
      <c r="G92" s="154">
        <v>0.55000000000000004</v>
      </c>
      <c r="H92" s="154">
        <v>0.67</v>
      </c>
      <c r="I92" s="154">
        <v>0.75</v>
      </c>
      <c r="J92" s="154">
        <v>0.81</v>
      </c>
    </row>
    <row r="93" spans="1:10" ht="25.5" x14ac:dyDescent="0.2">
      <c r="A93" s="80" t="s">
        <v>155</v>
      </c>
      <c r="B93" s="117" t="s">
        <v>444</v>
      </c>
      <c r="C93" s="117">
        <v>1910118</v>
      </c>
      <c r="D93" s="117">
        <v>3508198</v>
      </c>
      <c r="E93" s="154">
        <v>0.54</v>
      </c>
      <c r="F93" s="154">
        <v>0.32</v>
      </c>
      <c r="G93" s="154">
        <v>0.46</v>
      </c>
      <c r="H93" s="154">
        <v>0.6</v>
      </c>
      <c r="I93" s="154">
        <v>0.7</v>
      </c>
      <c r="J93" s="154">
        <v>0.79</v>
      </c>
    </row>
    <row r="94" spans="1:10" ht="25.5" x14ac:dyDescent="0.2">
      <c r="A94" s="80" t="s">
        <v>119</v>
      </c>
      <c r="B94" s="117">
        <v>804</v>
      </c>
      <c r="C94" s="117">
        <v>2758180</v>
      </c>
      <c r="D94" s="117">
        <v>4373157</v>
      </c>
      <c r="E94" s="154">
        <v>0.63</v>
      </c>
      <c r="F94" s="154">
        <v>0.46</v>
      </c>
      <c r="G94" s="154">
        <v>0.59</v>
      </c>
      <c r="H94" s="154">
        <v>0.68</v>
      </c>
      <c r="I94" s="154">
        <v>0.76</v>
      </c>
      <c r="J94" s="154">
        <v>0.81</v>
      </c>
    </row>
    <row r="95" spans="1:10" x14ac:dyDescent="0.2">
      <c r="A95" s="22" t="s">
        <v>41</v>
      </c>
      <c r="B95" s="117">
        <v>58</v>
      </c>
      <c r="C95" s="117">
        <v>117424</v>
      </c>
      <c r="D95" s="117">
        <v>169140</v>
      </c>
      <c r="E95" s="154">
        <v>0.69</v>
      </c>
      <c r="F95" s="154">
        <v>0.4</v>
      </c>
      <c r="G95" s="154">
        <v>0.59</v>
      </c>
      <c r="H95" s="154">
        <v>0.7</v>
      </c>
      <c r="I95" s="154">
        <v>0.78</v>
      </c>
      <c r="J95" s="154">
        <v>0.84</v>
      </c>
    </row>
    <row r="96" spans="1:10" x14ac:dyDescent="0.2">
      <c r="A96" s="22" t="s">
        <v>43</v>
      </c>
      <c r="B96" s="117">
        <v>180</v>
      </c>
      <c r="C96" s="117">
        <v>470403</v>
      </c>
      <c r="D96" s="117">
        <v>724923</v>
      </c>
      <c r="E96" s="154">
        <v>0.65</v>
      </c>
      <c r="F96" s="154">
        <v>0.45</v>
      </c>
      <c r="G96" s="154">
        <v>0.56000000000000005</v>
      </c>
      <c r="H96" s="154">
        <v>0.68</v>
      </c>
      <c r="I96" s="154">
        <v>0.77</v>
      </c>
      <c r="J96" s="154">
        <v>0.83</v>
      </c>
    </row>
    <row r="97" spans="1:10" x14ac:dyDescent="0.2">
      <c r="A97" s="22" t="s">
        <v>35</v>
      </c>
      <c r="B97" s="117">
        <v>38</v>
      </c>
      <c r="C97" s="117">
        <v>33545</v>
      </c>
      <c r="D97" s="117">
        <v>161234</v>
      </c>
      <c r="E97" s="154">
        <v>0.21</v>
      </c>
      <c r="F97" s="154">
        <v>0.11</v>
      </c>
      <c r="G97" s="154">
        <v>0.15</v>
      </c>
      <c r="H97" s="154">
        <v>0.2</v>
      </c>
      <c r="I97" s="154">
        <v>0.28000000000000003</v>
      </c>
      <c r="J97" s="154">
        <v>0.33</v>
      </c>
    </row>
    <row r="98" spans="1:10" x14ac:dyDescent="0.2">
      <c r="A98" s="22" t="s">
        <v>120</v>
      </c>
      <c r="B98" s="117" t="s">
        <v>445</v>
      </c>
      <c r="C98" s="117">
        <v>8891</v>
      </c>
      <c r="D98" s="117">
        <v>55048</v>
      </c>
      <c r="E98" s="154">
        <v>0.16</v>
      </c>
      <c r="F98" s="154">
        <v>0.03</v>
      </c>
      <c r="G98" s="154">
        <v>7.0000000000000007E-2</v>
      </c>
      <c r="H98" s="154">
        <v>0.12</v>
      </c>
      <c r="I98" s="154">
        <v>0.17</v>
      </c>
      <c r="J98" s="154">
        <v>0.22</v>
      </c>
    </row>
    <row r="99" spans="1:10" x14ac:dyDescent="0.2">
      <c r="A99" s="22" t="s">
        <v>121</v>
      </c>
      <c r="B99" s="117" t="s">
        <v>446</v>
      </c>
      <c r="C99" s="117">
        <v>162875</v>
      </c>
      <c r="D99" s="117">
        <v>786229</v>
      </c>
      <c r="E99" s="154">
        <v>0.21</v>
      </c>
      <c r="F99" s="154">
        <v>7.0000000000000007E-2</v>
      </c>
      <c r="G99" s="154">
        <v>0.11</v>
      </c>
      <c r="H99" s="154">
        <v>0.18</v>
      </c>
      <c r="I99" s="154">
        <v>0.25</v>
      </c>
      <c r="J99" s="154">
        <v>0.31</v>
      </c>
    </row>
    <row r="100" spans="1:10" x14ac:dyDescent="0.2">
      <c r="A100" s="22" t="s">
        <v>150</v>
      </c>
      <c r="B100" s="117">
        <v>5</v>
      </c>
      <c r="C100" s="117">
        <v>1475</v>
      </c>
      <c r="D100" s="117">
        <v>4634</v>
      </c>
      <c r="E100" s="154">
        <v>0.32</v>
      </c>
      <c r="F100" s="154"/>
      <c r="G100" s="154"/>
      <c r="H100" s="154"/>
      <c r="I100" s="154"/>
      <c r="J100" s="154"/>
    </row>
    <row r="101" spans="1:10" x14ac:dyDescent="0.2">
      <c r="A101" s="22" t="s">
        <v>45</v>
      </c>
      <c r="B101" s="117">
        <v>6</v>
      </c>
      <c r="C101" s="117">
        <v>1150</v>
      </c>
      <c r="D101" s="117">
        <v>11490</v>
      </c>
      <c r="E101" s="154">
        <v>0.1</v>
      </c>
      <c r="F101" s="154"/>
      <c r="G101" s="154"/>
      <c r="H101" s="154"/>
      <c r="I101" s="154"/>
      <c r="J101" s="154"/>
    </row>
    <row r="102" spans="1:10" x14ac:dyDescent="0.2">
      <c r="A102" s="22" t="s">
        <v>47</v>
      </c>
      <c r="B102" s="117">
        <v>6</v>
      </c>
      <c r="C102" s="117">
        <v>15836</v>
      </c>
      <c r="D102" s="117">
        <v>26288</v>
      </c>
      <c r="E102" s="154">
        <v>0.6</v>
      </c>
      <c r="F102" s="154"/>
      <c r="G102" s="154"/>
      <c r="H102" s="154"/>
      <c r="I102" s="154"/>
      <c r="J102" s="154"/>
    </row>
    <row r="103" spans="1:10" ht="25.5" x14ac:dyDescent="0.2">
      <c r="A103" s="80" t="s">
        <v>122</v>
      </c>
      <c r="B103" s="117">
        <v>192</v>
      </c>
      <c r="C103" s="117">
        <v>580420</v>
      </c>
      <c r="D103" s="117">
        <v>805135</v>
      </c>
      <c r="E103" s="154">
        <v>0.72</v>
      </c>
      <c r="F103" s="154">
        <v>0.53</v>
      </c>
      <c r="G103" s="154">
        <v>0.65</v>
      </c>
      <c r="H103" s="154">
        <v>0.74</v>
      </c>
      <c r="I103" s="154">
        <v>0.8</v>
      </c>
      <c r="J103" s="154">
        <v>0.86</v>
      </c>
    </row>
    <row r="104" spans="1:10" ht="25.5" x14ac:dyDescent="0.2">
      <c r="A104" s="80" t="s">
        <v>123</v>
      </c>
      <c r="B104" s="117" t="s">
        <v>447</v>
      </c>
      <c r="C104" s="117">
        <v>445830</v>
      </c>
      <c r="D104" s="117">
        <v>631337</v>
      </c>
      <c r="E104" s="154">
        <v>0.71</v>
      </c>
      <c r="F104" s="154">
        <v>0.52</v>
      </c>
      <c r="G104" s="154">
        <v>0.65</v>
      </c>
      <c r="H104" s="154">
        <v>0.75</v>
      </c>
      <c r="I104" s="154">
        <v>0.83</v>
      </c>
      <c r="J104" s="154">
        <v>0.86</v>
      </c>
    </row>
    <row r="105" spans="1:10" x14ac:dyDescent="0.2">
      <c r="A105" s="22" t="s">
        <v>124</v>
      </c>
      <c r="B105" s="117" t="s">
        <v>410</v>
      </c>
      <c r="C105" s="117">
        <v>942852</v>
      </c>
      <c r="D105" s="117">
        <v>1441951</v>
      </c>
      <c r="E105" s="154">
        <v>0.65</v>
      </c>
      <c r="F105" s="154">
        <v>0.42</v>
      </c>
      <c r="G105" s="154">
        <v>0.54</v>
      </c>
      <c r="H105" s="154">
        <v>0.68</v>
      </c>
      <c r="I105" s="154">
        <v>0.79</v>
      </c>
      <c r="J105" s="154">
        <v>0.87</v>
      </c>
    </row>
    <row r="106" spans="1:10" x14ac:dyDescent="0.2">
      <c r="A106" s="22" t="s">
        <v>50</v>
      </c>
      <c r="B106" s="117">
        <v>147</v>
      </c>
      <c r="C106" s="117">
        <v>460280</v>
      </c>
      <c r="D106" s="117">
        <v>616514</v>
      </c>
      <c r="E106" s="154">
        <v>0.75</v>
      </c>
      <c r="F106" s="154">
        <v>0.53</v>
      </c>
      <c r="G106" s="154">
        <v>0.67</v>
      </c>
      <c r="H106" s="154">
        <v>0.77</v>
      </c>
      <c r="I106" s="154">
        <v>0.83</v>
      </c>
      <c r="J106" s="154">
        <v>0.9</v>
      </c>
    </row>
    <row r="107" spans="1:10" x14ac:dyDescent="0.2">
      <c r="B107" s="98"/>
      <c r="C107" s="29"/>
      <c r="D107" s="29"/>
      <c r="E107" s="32"/>
      <c r="F107" s="32"/>
      <c r="G107" s="32"/>
      <c r="H107" s="32"/>
      <c r="I107" s="32"/>
      <c r="J107" s="32"/>
    </row>
    <row r="108" spans="1:10" x14ac:dyDescent="0.2">
      <c r="A108" s="38" t="s">
        <v>526</v>
      </c>
      <c r="B108" s="98"/>
      <c r="C108" s="42"/>
      <c r="D108" s="29"/>
      <c r="E108" s="32"/>
      <c r="F108" s="32"/>
      <c r="G108" s="32"/>
      <c r="H108" s="32"/>
      <c r="I108" s="32"/>
      <c r="J108" s="32"/>
    </row>
    <row r="109" spans="1:10" ht="14.25" x14ac:dyDescent="0.2">
      <c r="A109" s="255" t="s">
        <v>555</v>
      </c>
      <c r="B109" s="106">
        <v>18</v>
      </c>
      <c r="C109" s="164">
        <v>34198</v>
      </c>
      <c r="D109" s="164">
        <v>48807</v>
      </c>
      <c r="E109" s="165">
        <v>0.7</v>
      </c>
    </row>
    <row r="110" spans="1:10" x14ac:dyDescent="0.2">
      <c r="A110" s="24" t="s">
        <v>462</v>
      </c>
      <c r="B110" s="98">
        <v>5</v>
      </c>
      <c r="C110" s="117">
        <v>12453</v>
      </c>
      <c r="D110" s="117">
        <v>38141</v>
      </c>
      <c r="E110" s="154">
        <v>0.33</v>
      </c>
    </row>
    <row r="111" spans="1:10" ht="12.75" customHeight="1" x14ac:dyDescent="0.2">
      <c r="A111" s="24" t="s">
        <v>520</v>
      </c>
      <c r="B111" s="98">
        <v>199</v>
      </c>
      <c r="C111" s="117">
        <v>161366</v>
      </c>
      <c r="D111" s="117">
        <v>1155708</v>
      </c>
      <c r="E111" s="154">
        <v>0.14000000000000001</v>
      </c>
      <c r="F111" s="154">
        <v>0.06</v>
      </c>
      <c r="G111" s="154">
        <v>0.08</v>
      </c>
      <c r="H111" s="154">
        <v>0.13</v>
      </c>
      <c r="I111" s="154">
        <v>0.19</v>
      </c>
      <c r="J111" s="154">
        <v>0.25</v>
      </c>
    </row>
    <row r="112" spans="1:10" x14ac:dyDescent="0.2">
      <c r="A112" s="24" t="s">
        <v>521</v>
      </c>
      <c r="B112" s="98">
        <v>58</v>
      </c>
      <c r="C112" s="117">
        <v>26765</v>
      </c>
      <c r="D112" s="117">
        <v>291494</v>
      </c>
      <c r="E112" s="154">
        <v>0.09</v>
      </c>
      <c r="F112" s="154">
        <v>0.03</v>
      </c>
      <c r="G112" s="154">
        <v>0.04</v>
      </c>
      <c r="H112" s="154">
        <v>7.0000000000000007E-2</v>
      </c>
      <c r="I112" s="154">
        <v>0.12</v>
      </c>
      <c r="J112" s="154">
        <v>0.2</v>
      </c>
    </row>
    <row r="113" spans="1:10" x14ac:dyDescent="0.2">
      <c r="A113" s="255" t="s">
        <v>557</v>
      </c>
      <c r="B113" s="106">
        <v>16</v>
      </c>
      <c r="C113" s="164">
        <v>15103</v>
      </c>
      <c r="D113" s="164">
        <v>135566</v>
      </c>
      <c r="E113" s="165">
        <v>0.11</v>
      </c>
      <c r="F113" s="154"/>
      <c r="G113" s="154"/>
      <c r="H113" s="154"/>
      <c r="I113" s="154"/>
      <c r="J113" s="154"/>
    </row>
    <row r="114" spans="1:10" x14ac:dyDescent="0.2">
      <c r="A114" s="75" t="s">
        <v>522</v>
      </c>
      <c r="B114" s="98">
        <v>30</v>
      </c>
      <c r="C114" s="117">
        <v>4319</v>
      </c>
      <c r="D114" s="117">
        <v>155203</v>
      </c>
      <c r="E114" s="154">
        <v>0.03</v>
      </c>
      <c r="F114" s="154">
        <v>0.01</v>
      </c>
      <c r="G114" s="154">
        <v>0.01</v>
      </c>
      <c r="H114" s="154">
        <v>0.02</v>
      </c>
      <c r="I114" s="154">
        <v>0.03</v>
      </c>
      <c r="J114" s="154">
        <v>0.04</v>
      </c>
    </row>
    <row r="115" spans="1:10" ht="25.5" x14ac:dyDescent="0.2">
      <c r="A115" s="75" t="s">
        <v>523</v>
      </c>
      <c r="B115" s="98">
        <v>5</v>
      </c>
      <c r="C115" s="117">
        <v>149</v>
      </c>
      <c r="D115" s="117">
        <v>8523</v>
      </c>
      <c r="E115" s="154">
        <v>0.02</v>
      </c>
      <c r="F115" s="32"/>
      <c r="G115" s="32"/>
      <c r="H115" s="32"/>
      <c r="I115" s="32"/>
      <c r="J115" s="32"/>
    </row>
    <row r="116" spans="1:10" x14ac:dyDescent="0.2">
      <c r="A116" s="22" t="s">
        <v>524</v>
      </c>
      <c r="B116" s="98">
        <v>21</v>
      </c>
      <c r="C116" s="117">
        <v>50200</v>
      </c>
      <c r="D116" s="117">
        <v>182494</v>
      </c>
      <c r="E116" s="154">
        <v>0.28000000000000003</v>
      </c>
      <c r="F116" s="154">
        <v>0.2</v>
      </c>
      <c r="G116" s="154">
        <v>0.22</v>
      </c>
      <c r="H116" s="154">
        <v>0.26</v>
      </c>
      <c r="I116" s="154">
        <v>0.3</v>
      </c>
      <c r="J116" s="154">
        <v>0.36</v>
      </c>
    </row>
    <row r="117" spans="1:10" x14ac:dyDescent="0.2">
      <c r="B117" s="98"/>
      <c r="C117" s="117"/>
      <c r="D117" s="117"/>
      <c r="E117" s="154"/>
      <c r="F117" s="154"/>
      <c r="G117" s="154"/>
      <c r="H117" s="154"/>
      <c r="I117" s="154"/>
      <c r="J117" s="154"/>
    </row>
    <row r="118" spans="1:10" x14ac:dyDescent="0.2">
      <c r="A118" s="38" t="s">
        <v>525</v>
      </c>
      <c r="B118" s="98"/>
      <c r="C118" s="117"/>
      <c r="D118" s="117"/>
      <c r="E118" s="154"/>
      <c r="F118" s="154"/>
      <c r="G118" s="154"/>
      <c r="H118" s="154"/>
      <c r="I118" s="154"/>
      <c r="J118" s="154"/>
    </row>
    <row r="119" spans="1:10" s="40" customFormat="1" x14ac:dyDescent="0.2">
      <c r="A119" s="22" t="s">
        <v>159</v>
      </c>
      <c r="B119" s="98">
        <v>22</v>
      </c>
      <c r="C119" s="117">
        <v>27535</v>
      </c>
      <c r="D119" s="117">
        <v>120504</v>
      </c>
      <c r="E119" s="154">
        <v>0.23</v>
      </c>
      <c r="F119" s="154">
        <v>0.11</v>
      </c>
      <c r="G119" s="154">
        <v>0.15</v>
      </c>
      <c r="H119" s="154">
        <v>0.19</v>
      </c>
      <c r="I119" s="154">
        <v>0.27</v>
      </c>
      <c r="J119" s="154">
        <v>0.46</v>
      </c>
    </row>
    <row r="120" spans="1:10" x14ac:dyDescent="0.2">
      <c r="B120" s="98"/>
      <c r="C120" s="29"/>
      <c r="D120" s="29"/>
      <c r="E120" s="32"/>
      <c r="F120" s="32"/>
      <c r="G120" s="32"/>
      <c r="H120" s="32"/>
      <c r="I120" s="32"/>
      <c r="J120" s="32"/>
    </row>
    <row r="121" spans="1:10" x14ac:dyDescent="0.2">
      <c r="A121" s="38" t="s">
        <v>125</v>
      </c>
      <c r="B121" s="98"/>
      <c r="C121" s="29"/>
      <c r="D121" s="29"/>
      <c r="E121" s="32"/>
      <c r="F121" s="32"/>
      <c r="G121" s="32"/>
      <c r="H121" s="32"/>
      <c r="I121" s="32"/>
      <c r="J121" s="32"/>
    </row>
    <row r="122" spans="1:10" x14ac:dyDescent="0.2">
      <c r="A122" s="39" t="s">
        <v>126</v>
      </c>
      <c r="B122" s="98" t="s">
        <v>448</v>
      </c>
      <c r="C122" s="117">
        <v>813481</v>
      </c>
      <c r="D122" s="117">
        <v>3426592</v>
      </c>
      <c r="E122" s="154">
        <v>0.24</v>
      </c>
      <c r="F122" s="154">
        <v>0.12</v>
      </c>
      <c r="G122" s="154">
        <v>0.17</v>
      </c>
      <c r="H122" s="154">
        <v>0.24</v>
      </c>
      <c r="I122" s="154">
        <v>0.35</v>
      </c>
      <c r="J122" s="154">
        <v>0.46</v>
      </c>
    </row>
    <row r="123" spans="1:10" x14ac:dyDescent="0.2">
      <c r="A123" s="39" t="s">
        <v>141</v>
      </c>
      <c r="B123" s="98">
        <v>13</v>
      </c>
      <c r="C123" s="117">
        <v>1275</v>
      </c>
      <c r="D123" s="117">
        <v>42173</v>
      </c>
      <c r="E123" s="154">
        <v>0.03</v>
      </c>
      <c r="F123" s="32"/>
      <c r="G123" s="32"/>
      <c r="H123" s="32"/>
      <c r="I123" s="32"/>
      <c r="J123" s="32"/>
    </row>
    <row r="124" spans="1:10" x14ac:dyDescent="0.2">
      <c r="A124" s="39"/>
      <c r="B124" s="98"/>
      <c r="C124" s="29"/>
      <c r="D124" s="29"/>
      <c r="E124" s="32"/>
      <c r="F124" s="32"/>
      <c r="G124" s="32"/>
      <c r="H124" s="32"/>
      <c r="I124" s="32"/>
      <c r="J124" s="32"/>
    </row>
    <row r="125" spans="1:10" ht="14.25" x14ac:dyDescent="0.2">
      <c r="A125" s="90" t="s">
        <v>587</v>
      </c>
      <c r="B125" s="98"/>
      <c r="C125" s="29"/>
      <c r="D125" s="29"/>
      <c r="E125" s="32"/>
      <c r="F125" s="32"/>
      <c r="G125" s="32"/>
      <c r="H125" s="32"/>
      <c r="I125" s="32"/>
      <c r="J125" s="32"/>
    </row>
    <row r="126" spans="1:10" x14ac:dyDescent="0.2">
      <c r="A126" s="39" t="s">
        <v>571</v>
      </c>
      <c r="B126" s="98">
        <v>91</v>
      </c>
      <c r="C126" s="117">
        <v>92702</v>
      </c>
      <c r="D126" s="117">
        <v>377598</v>
      </c>
      <c r="E126" s="154">
        <v>0.25</v>
      </c>
      <c r="F126" s="154">
        <v>0.09</v>
      </c>
      <c r="G126" s="154">
        <v>0.15</v>
      </c>
      <c r="H126" s="154">
        <v>0.21</v>
      </c>
      <c r="I126" s="154">
        <v>0.33</v>
      </c>
      <c r="J126" s="154">
        <v>0.49</v>
      </c>
    </row>
    <row r="127" spans="1:10" x14ac:dyDescent="0.2">
      <c r="A127" s="39" t="s">
        <v>572</v>
      </c>
      <c r="B127" s="98">
        <v>51</v>
      </c>
      <c r="C127" s="117">
        <v>37529</v>
      </c>
      <c r="D127" s="117">
        <v>187862</v>
      </c>
      <c r="E127" s="154">
        <v>0.2</v>
      </c>
      <c r="F127" s="154">
        <v>0.05</v>
      </c>
      <c r="G127" s="154">
        <v>0.11</v>
      </c>
      <c r="H127" s="154">
        <v>0.17</v>
      </c>
      <c r="I127" s="154">
        <v>0.25</v>
      </c>
      <c r="J127" s="154">
        <v>0.41</v>
      </c>
    </row>
    <row r="128" spans="1:10" x14ac:dyDescent="0.2">
      <c r="A128" s="39" t="s">
        <v>573</v>
      </c>
      <c r="B128" s="98" t="s">
        <v>578</v>
      </c>
      <c r="C128" s="117">
        <v>1327</v>
      </c>
      <c r="D128" s="117">
        <v>16326</v>
      </c>
      <c r="E128" s="154">
        <v>0.08</v>
      </c>
      <c r="F128" s="32"/>
      <c r="G128" s="32"/>
      <c r="H128" s="32"/>
      <c r="I128" s="32"/>
      <c r="J128" s="32"/>
    </row>
    <row r="129" spans="1:10" x14ac:dyDescent="0.2">
      <c r="A129" s="39"/>
      <c r="B129" s="98"/>
      <c r="C129" s="29"/>
      <c r="D129" s="29"/>
      <c r="E129" s="32"/>
      <c r="F129" s="32"/>
      <c r="G129" s="32"/>
      <c r="H129" s="32"/>
      <c r="I129" s="32"/>
      <c r="J129" s="32"/>
    </row>
    <row r="130" spans="1:10" x14ac:dyDescent="0.2">
      <c r="A130" s="38" t="s">
        <v>54</v>
      </c>
      <c r="B130" s="98"/>
      <c r="C130" s="29"/>
      <c r="D130" s="29"/>
      <c r="E130" s="32"/>
      <c r="F130" s="32"/>
      <c r="G130" s="32"/>
      <c r="H130" s="32"/>
      <c r="I130" s="32"/>
      <c r="J130" s="32"/>
    </row>
    <row r="131" spans="1:10" x14ac:dyDescent="0.2">
      <c r="A131" s="22" t="s">
        <v>127</v>
      </c>
      <c r="B131" s="117">
        <v>15</v>
      </c>
      <c r="C131" s="117">
        <v>15029</v>
      </c>
      <c r="D131" s="117">
        <v>74845</v>
      </c>
      <c r="E131" s="154">
        <v>0.2</v>
      </c>
      <c r="F131" s="154"/>
      <c r="G131" s="154"/>
      <c r="H131" s="154"/>
      <c r="I131" s="154"/>
      <c r="J131" s="154"/>
    </row>
    <row r="132" spans="1:10" x14ac:dyDescent="0.2">
      <c r="A132" s="22" t="s">
        <v>56</v>
      </c>
      <c r="B132" s="117">
        <v>21</v>
      </c>
      <c r="C132" s="117">
        <v>3524</v>
      </c>
      <c r="D132" s="117">
        <v>55065</v>
      </c>
      <c r="E132" s="154">
        <v>0.06</v>
      </c>
      <c r="F132" s="154">
        <v>0.01</v>
      </c>
      <c r="G132" s="154">
        <v>0.02</v>
      </c>
      <c r="H132" s="154">
        <v>0.04</v>
      </c>
      <c r="I132" s="154">
        <v>0.09</v>
      </c>
      <c r="J132" s="154">
        <v>0.16</v>
      </c>
    </row>
    <row r="133" spans="1:10" x14ac:dyDescent="0.2">
      <c r="A133" s="22" t="s">
        <v>128</v>
      </c>
      <c r="B133" s="117">
        <v>132</v>
      </c>
      <c r="C133" s="117">
        <v>10537</v>
      </c>
      <c r="D133" s="117">
        <v>326504</v>
      </c>
      <c r="E133" s="154">
        <v>0.03</v>
      </c>
      <c r="F133" s="154">
        <v>0</v>
      </c>
      <c r="G133" s="154">
        <v>0.01</v>
      </c>
      <c r="H133" s="154">
        <v>0.02</v>
      </c>
      <c r="I133" s="154">
        <v>0.04</v>
      </c>
      <c r="J133" s="154">
        <v>0.05</v>
      </c>
    </row>
    <row r="134" spans="1:10" x14ac:dyDescent="0.2">
      <c r="A134" s="22" t="s">
        <v>31</v>
      </c>
      <c r="B134" s="117">
        <v>18</v>
      </c>
      <c r="C134" s="117">
        <v>6716</v>
      </c>
      <c r="D134" s="117">
        <v>42172</v>
      </c>
      <c r="E134" s="154">
        <v>0.16</v>
      </c>
      <c r="F134" s="154"/>
      <c r="G134" s="154"/>
      <c r="H134" s="154"/>
      <c r="I134" s="154"/>
      <c r="J134" s="154"/>
    </row>
    <row r="135" spans="1:10" x14ac:dyDescent="0.2">
      <c r="A135" s="22" t="s">
        <v>62</v>
      </c>
      <c r="B135" s="117">
        <v>12</v>
      </c>
      <c r="C135" s="117">
        <v>16653</v>
      </c>
      <c r="D135" s="117">
        <v>76952</v>
      </c>
      <c r="E135" s="154">
        <v>0.22</v>
      </c>
      <c r="F135" s="154"/>
      <c r="G135" s="154"/>
      <c r="H135" s="154"/>
      <c r="I135" s="154"/>
      <c r="J135" s="154"/>
    </row>
    <row r="136" spans="1:10" x14ac:dyDescent="0.2">
      <c r="A136" s="22" t="s">
        <v>129</v>
      </c>
      <c r="B136" s="117">
        <v>13</v>
      </c>
      <c r="C136" s="117">
        <v>9532</v>
      </c>
      <c r="D136" s="117">
        <v>70140</v>
      </c>
      <c r="E136" s="154">
        <v>0.14000000000000001</v>
      </c>
      <c r="F136" s="154"/>
      <c r="G136" s="154"/>
      <c r="H136" s="154"/>
      <c r="I136" s="154"/>
      <c r="J136" s="154"/>
    </row>
    <row r="137" spans="1:10" x14ac:dyDescent="0.2">
      <c r="A137" s="22" t="s">
        <v>64</v>
      </c>
      <c r="B137" s="117">
        <v>61</v>
      </c>
      <c r="C137" s="117">
        <v>29463</v>
      </c>
      <c r="D137" s="117">
        <v>187067</v>
      </c>
      <c r="E137" s="154">
        <v>0.16</v>
      </c>
      <c r="F137" s="154">
        <v>0.04</v>
      </c>
      <c r="G137" s="154">
        <v>0.09</v>
      </c>
      <c r="H137" s="154">
        <v>0.15</v>
      </c>
      <c r="I137" s="154">
        <v>0.24</v>
      </c>
      <c r="J137" s="154">
        <v>0.41</v>
      </c>
    </row>
    <row r="138" spans="1:10" x14ac:dyDescent="0.2">
      <c r="A138" s="22" t="s">
        <v>66</v>
      </c>
      <c r="B138" s="117">
        <v>13</v>
      </c>
      <c r="C138" s="117">
        <v>4305</v>
      </c>
      <c r="D138" s="117">
        <v>50951</v>
      </c>
      <c r="E138" s="154">
        <v>0.08</v>
      </c>
      <c r="F138" s="154"/>
      <c r="G138" s="154"/>
      <c r="H138" s="154"/>
      <c r="I138" s="154"/>
      <c r="J138" s="154"/>
    </row>
    <row r="139" spans="1:10" x14ac:dyDescent="0.2">
      <c r="A139" s="22" t="s">
        <v>130</v>
      </c>
      <c r="B139" s="117">
        <v>132</v>
      </c>
      <c r="C139" s="117">
        <v>43291</v>
      </c>
      <c r="D139" s="117">
        <v>250056</v>
      </c>
      <c r="E139" s="154">
        <v>0.17</v>
      </c>
      <c r="F139" s="154">
        <v>0.03</v>
      </c>
      <c r="G139" s="154">
        <v>0.08</v>
      </c>
      <c r="H139" s="154">
        <v>0.14000000000000001</v>
      </c>
      <c r="I139" s="154">
        <v>0.25</v>
      </c>
      <c r="J139" s="154">
        <v>0.36</v>
      </c>
    </row>
    <row r="140" spans="1:10" x14ac:dyDescent="0.2">
      <c r="A140" s="22" t="s">
        <v>131</v>
      </c>
      <c r="B140" s="117" t="s">
        <v>449</v>
      </c>
      <c r="C140" s="117">
        <v>84990</v>
      </c>
      <c r="D140" s="117">
        <v>545286</v>
      </c>
      <c r="E140" s="154">
        <v>0.16</v>
      </c>
      <c r="F140" s="154">
        <v>0.06</v>
      </c>
      <c r="G140" s="154">
        <v>0.09</v>
      </c>
      <c r="H140" s="154">
        <v>0.13</v>
      </c>
      <c r="I140" s="154">
        <v>0.19</v>
      </c>
      <c r="J140" s="154">
        <v>0.27</v>
      </c>
    </row>
    <row r="141" spans="1:10" x14ac:dyDescent="0.2">
      <c r="A141" s="22" t="s">
        <v>70</v>
      </c>
      <c r="B141" s="117" t="s">
        <v>450</v>
      </c>
      <c r="C141" s="117">
        <v>1025180</v>
      </c>
      <c r="D141" s="117">
        <v>6926611</v>
      </c>
      <c r="E141" s="154">
        <v>0.15</v>
      </c>
      <c r="F141" s="154">
        <v>7.0000000000000007E-2</v>
      </c>
      <c r="G141" s="154">
        <v>0.1</v>
      </c>
      <c r="H141" s="154">
        <v>0.14000000000000001</v>
      </c>
      <c r="I141" s="154">
        <v>0.19</v>
      </c>
      <c r="J141" s="154">
        <v>0.25</v>
      </c>
    </row>
    <row r="142" spans="1:10" x14ac:dyDescent="0.2">
      <c r="A142" s="22" t="s">
        <v>132</v>
      </c>
      <c r="B142" s="117" t="s">
        <v>451</v>
      </c>
      <c r="C142" s="117">
        <v>2263306</v>
      </c>
      <c r="D142" s="117">
        <v>13168940</v>
      </c>
      <c r="E142" s="154">
        <v>0.17</v>
      </c>
      <c r="F142" s="154">
        <v>0.09</v>
      </c>
      <c r="G142" s="154">
        <v>0.12</v>
      </c>
      <c r="H142" s="154">
        <v>0.16</v>
      </c>
      <c r="I142" s="154">
        <v>0.21</v>
      </c>
      <c r="J142" s="154">
        <v>0.28000000000000003</v>
      </c>
    </row>
    <row r="143" spans="1:10" x14ac:dyDescent="0.2">
      <c r="A143" s="22" t="s">
        <v>41</v>
      </c>
      <c r="B143" s="117" t="s">
        <v>452</v>
      </c>
      <c r="C143" s="117">
        <v>89548</v>
      </c>
      <c r="D143" s="117">
        <v>531244</v>
      </c>
      <c r="E143" s="154">
        <v>0.17</v>
      </c>
      <c r="F143" s="154">
        <v>0.05</v>
      </c>
      <c r="G143" s="154">
        <v>0.1</v>
      </c>
      <c r="H143" s="154">
        <v>0.15</v>
      </c>
      <c r="I143" s="154">
        <v>0.2</v>
      </c>
      <c r="J143" s="154">
        <v>0.3</v>
      </c>
    </row>
    <row r="144" spans="1:10" x14ac:dyDescent="0.2">
      <c r="A144" s="22" t="s">
        <v>43</v>
      </c>
      <c r="B144" s="117">
        <v>56</v>
      </c>
      <c r="C144" s="117">
        <v>68925</v>
      </c>
      <c r="D144" s="117">
        <v>378316</v>
      </c>
      <c r="E144" s="154">
        <v>0.18</v>
      </c>
      <c r="F144" s="154">
        <v>0.09</v>
      </c>
      <c r="G144" s="154">
        <v>0.13</v>
      </c>
      <c r="H144" s="154">
        <v>0.18</v>
      </c>
      <c r="I144" s="154">
        <v>0.23</v>
      </c>
      <c r="J144" s="154">
        <v>0.34</v>
      </c>
    </row>
    <row r="145" spans="1:10" x14ac:dyDescent="0.2">
      <c r="A145" s="22" t="s">
        <v>7</v>
      </c>
      <c r="B145" s="117" t="s">
        <v>453</v>
      </c>
      <c r="C145" s="117">
        <v>401723</v>
      </c>
      <c r="D145" s="117">
        <v>1655512</v>
      </c>
      <c r="E145" s="154">
        <v>0.24</v>
      </c>
      <c r="F145" s="154">
        <v>0.1</v>
      </c>
      <c r="G145" s="154">
        <v>0.17</v>
      </c>
      <c r="H145" s="154">
        <v>0.23</v>
      </c>
      <c r="I145" s="154">
        <v>0.31</v>
      </c>
      <c r="J145" s="154">
        <v>0.39</v>
      </c>
    </row>
    <row r="146" spans="1:10" x14ac:dyDescent="0.2">
      <c r="A146" s="22" t="s">
        <v>133</v>
      </c>
      <c r="B146" s="117">
        <v>21</v>
      </c>
      <c r="C146" s="117">
        <v>30375</v>
      </c>
      <c r="D146" s="117">
        <v>149949</v>
      </c>
      <c r="E146" s="154">
        <v>0.2</v>
      </c>
      <c r="F146" s="154">
        <v>0.11</v>
      </c>
      <c r="G146" s="154">
        <v>0.15</v>
      </c>
      <c r="H146" s="154">
        <v>0.18</v>
      </c>
      <c r="I146" s="154">
        <v>0.24</v>
      </c>
      <c r="J146" s="154">
        <v>0.31</v>
      </c>
    </row>
    <row r="147" spans="1:10" x14ac:dyDescent="0.2">
      <c r="A147" s="22" t="s">
        <v>134</v>
      </c>
      <c r="B147" s="117" t="s">
        <v>454</v>
      </c>
      <c r="C147" s="117">
        <v>5912</v>
      </c>
      <c r="D147" s="117">
        <v>159786</v>
      </c>
      <c r="E147" s="154">
        <v>0.04</v>
      </c>
      <c r="F147" s="154">
        <v>0.01</v>
      </c>
      <c r="G147" s="154">
        <v>0.01</v>
      </c>
      <c r="H147" s="154">
        <v>0.01</v>
      </c>
      <c r="I147" s="154">
        <v>0.03</v>
      </c>
      <c r="J147" s="154">
        <v>7.0000000000000007E-2</v>
      </c>
    </row>
    <row r="148" spans="1:10" x14ac:dyDescent="0.2">
      <c r="A148" s="22" t="s">
        <v>121</v>
      </c>
      <c r="B148" s="117" t="s">
        <v>455</v>
      </c>
      <c r="C148" s="117">
        <v>41258</v>
      </c>
      <c r="D148" s="117">
        <v>882237</v>
      </c>
      <c r="E148" s="154">
        <v>0.05</v>
      </c>
      <c r="F148" s="154">
        <v>0.01</v>
      </c>
      <c r="G148" s="154">
        <v>0.01</v>
      </c>
      <c r="H148" s="154">
        <v>0.03</v>
      </c>
      <c r="I148" s="154">
        <v>0.06</v>
      </c>
      <c r="J148" s="154">
        <v>0.1</v>
      </c>
    </row>
    <row r="149" spans="1:10" x14ac:dyDescent="0.2">
      <c r="A149" s="22" t="s">
        <v>188</v>
      </c>
      <c r="B149" s="117">
        <v>6</v>
      </c>
      <c r="C149" s="117">
        <v>3001</v>
      </c>
      <c r="D149" s="117">
        <v>13943</v>
      </c>
      <c r="E149" s="154">
        <v>0.22</v>
      </c>
      <c r="F149" s="154"/>
      <c r="G149" s="154"/>
      <c r="H149" s="154"/>
      <c r="I149" s="154"/>
      <c r="J149" s="154"/>
    </row>
    <row r="150" spans="1:10" ht="14.25" x14ac:dyDescent="0.2">
      <c r="A150" s="22" t="s">
        <v>590</v>
      </c>
      <c r="B150" s="117">
        <v>5</v>
      </c>
      <c r="C150" s="117">
        <v>509</v>
      </c>
      <c r="D150" s="117">
        <v>11142</v>
      </c>
      <c r="E150" s="154">
        <v>0.05</v>
      </c>
      <c r="F150" s="154"/>
      <c r="G150" s="154"/>
      <c r="H150" s="154"/>
      <c r="I150" s="154"/>
      <c r="J150" s="154"/>
    </row>
    <row r="151" spans="1:10" x14ac:dyDescent="0.2">
      <c r="A151" s="22" t="s">
        <v>150</v>
      </c>
      <c r="B151" s="117">
        <v>10</v>
      </c>
      <c r="C151" s="117">
        <v>7356</v>
      </c>
      <c r="D151" s="117">
        <v>44312</v>
      </c>
      <c r="E151" s="154">
        <v>0.17</v>
      </c>
      <c r="F151" s="154"/>
      <c r="G151" s="154"/>
      <c r="H151" s="154"/>
      <c r="I151" s="154"/>
      <c r="J151" s="154"/>
    </row>
    <row r="152" spans="1:10" ht="12.75" customHeight="1" x14ac:dyDescent="0.2">
      <c r="A152" s="22" t="s">
        <v>135</v>
      </c>
      <c r="B152" s="117" t="s">
        <v>456</v>
      </c>
      <c r="C152" s="117">
        <v>145610</v>
      </c>
      <c r="D152" s="117">
        <v>1134458</v>
      </c>
      <c r="E152" s="154">
        <v>0.13</v>
      </c>
      <c r="F152" s="154">
        <v>0.03</v>
      </c>
      <c r="G152" s="154">
        <v>7.0000000000000007E-2</v>
      </c>
      <c r="H152" s="154">
        <v>0.12</v>
      </c>
      <c r="I152" s="154">
        <v>0.18</v>
      </c>
      <c r="J152" s="154">
        <v>0.24</v>
      </c>
    </row>
    <row r="153" spans="1:10" ht="12.75" customHeight="1" x14ac:dyDescent="0.2">
      <c r="A153" s="22" t="s">
        <v>81</v>
      </c>
      <c r="B153" s="117">
        <v>37</v>
      </c>
      <c r="C153" s="117">
        <v>50569</v>
      </c>
      <c r="D153" s="117">
        <v>248747</v>
      </c>
      <c r="E153" s="154">
        <v>0.2</v>
      </c>
      <c r="F153" s="154">
        <v>0.05</v>
      </c>
      <c r="G153" s="154">
        <v>0.13</v>
      </c>
      <c r="H153" s="154">
        <v>0.2</v>
      </c>
      <c r="I153" s="154">
        <v>0.26</v>
      </c>
      <c r="J153" s="154">
        <v>0.4</v>
      </c>
    </row>
    <row r="154" spans="1:10" ht="12.75" customHeight="1" x14ac:dyDescent="0.2">
      <c r="A154" s="22" t="s">
        <v>591</v>
      </c>
      <c r="B154" s="117">
        <v>25</v>
      </c>
      <c r="C154" s="117">
        <v>15749</v>
      </c>
      <c r="D154" s="117">
        <v>107171</v>
      </c>
      <c r="E154" s="154">
        <v>0.15</v>
      </c>
      <c r="F154" s="154">
        <v>0.04</v>
      </c>
      <c r="G154" s="154">
        <v>7.0000000000000007E-2</v>
      </c>
      <c r="H154" s="154">
        <v>0.11</v>
      </c>
      <c r="I154" s="154">
        <v>0.17</v>
      </c>
      <c r="J154" s="154">
        <v>0.25</v>
      </c>
    </row>
    <row r="155" spans="1:10" x14ac:dyDescent="0.2">
      <c r="A155" s="22" t="s">
        <v>10</v>
      </c>
      <c r="B155" s="101" t="s">
        <v>457</v>
      </c>
      <c r="C155" s="117">
        <v>753071</v>
      </c>
      <c r="D155" s="101">
        <v>3480801</v>
      </c>
      <c r="E155" s="162">
        <v>0.22</v>
      </c>
      <c r="F155" s="162">
        <v>0.11</v>
      </c>
      <c r="G155" s="162">
        <v>0.16</v>
      </c>
      <c r="H155" s="162">
        <v>0.21</v>
      </c>
      <c r="I155" s="162">
        <v>0.28000000000000003</v>
      </c>
      <c r="J155" s="162">
        <v>0.37</v>
      </c>
    </row>
    <row r="156" spans="1:10" x14ac:dyDescent="0.2">
      <c r="A156" s="22" t="s">
        <v>88</v>
      </c>
      <c r="B156" s="161">
        <v>320</v>
      </c>
      <c r="C156" s="117">
        <v>393318</v>
      </c>
      <c r="D156" s="161">
        <v>2114023</v>
      </c>
      <c r="E156" s="163">
        <v>0.19</v>
      </c>
      <c r="F156" s="163">
        <v>0.09</v>
      </c>
      <c r="G156" s="163">
        <v>0.13</v>
      </c>
      <c r="H156" s="163">
        <v>0.17</v>
      </c>
      <c r="I156" s="163">
        <v>0.23</v>
      </c>
      <c r="J156" s="163">
        <v>0.28999999999999998</v>
      </c>
    </row>
    <row r="157" spans="1:10" x14ac:dyDescent="0.2">
      <c r="A157" s="22" t="s">
        <v>136</v>
      </c>
      <c r="B157" s="161">
        <v>23</v>
      </c>
      <c r="C157" s="117">
        <v>25640</v>
      </c>
      <c r="D157" s="164">
        <v>160663</v>
      </c>
      <c r="E157" s="165">
        <v>0.16</v>
      </c>
      <c r="F157" s="165">
        <v>0.04</v>
      </c>
      <c r="G157" s="165">
        <v>0.08</v>
      </c>
      <c r="H157" s="165">
        <v>0.15</v>
      </c>
      <c r="I157" s="165">
        <v>0.2</v>
      </c>
      <c r="J157" s="165">
        <v>0.23</v>
      </c>
    </row>
    <row r="158" spans="1:10" x14ac:dyDescent="0.2">
      <c r="A158" s="22" t="s">
        <v>137</v>
      </c>
      <c r="B158" s="161" t="s">
        <v>458</v>
      </c>
      <c r="C158" s="117">
        <v>96</v>
      </c>
      <c r="D158" s="161">
        <v>3590</v>
      </c>
      <c r="E158" s="163">
        <v>0.03</v>
      </c>
      <c r="F158" s="163"/>
      <c r="G158" s="163"/>
      <c r="H158" s="163"/>
      <c r="I158" s="163"/>
      <c r="J158" s="163"/>
    </row>
    <row r="159" spans="1:10" x14ac:dyDescent="0.2">
      <c r="B159" s="102"/>
      <c r="C159" s="29"/>
      <c r="D159" s="51"/>
      <c r="E159" s="53"/>
      <c r="F159" s="53"/>
      <c r="G159" s="53"/>
      <c r="H159" s="53"/>
      <c r="I159" s="53"/>
      <c r="J159" s="53"/>
    </row>
    <row r="160" spans="1:10" ht="14.25" x14ac:dyDescent="0.2">
      <c r="A160" s="38" t="s">
        <v>592</v>
      </c>
      <c r="B160" s="103"/>
      <c r="C160" s="29"/>
      <c r="D160" s="23"/>
      <c r="E160" s="82"/>
      <c r="F160" s="82"/>
      <c r="G160" s="82"/>
      <c r="H160" s="82"/>
      <c r="I160" s="82"/>
      <c r="J160" s="82"/>
    </row>
    <row r="161" spans="1:11" x14ac:dyDescent="0.2">
      <c r="A161" s="22" t="s">
        <v>171</v>
      </c>
      <c r="B161" s="101">
        <v>27</v>
      </c>
      <c r="C161" s="117">
        <v>13995</v>
      </c>
      <c r="D161" s="140">
        <v>108999</v>
      </c>
      <c r="E161" s="144">
        <v>0.13</v>
      </c>
      <c r="F161" s="144">
        <v>0.04</v>
      </c>
      <c r="G161" s="144">
        <v>0.08</v>
      </c>
      <c r="H161" s="144">
        <v>0.1</v>
      </c>
      <c r="I161" s="144">
        <v>0.18</v>
      </c>
      <c r="J161" s="144">
        <v>0.26</v>
      </c>
      <c r="K161" s="160"/>
    </row>
    <row r="162" spans="1:11" x14ac:dyDescent="0.2">
      <c r="A162" s="22" t="s">
        <v>434</v>
      </c>
      <c r="B162" s="103">
        <v>9</v>
      </c>
      <c r="C162" s="117">
        <v>625</v>
      </c>
      <c r="D162" s="121">
        <v>21401</v>
      </c>
      <c r="E162" s="122">
        <v>0.03</v>
      </c>
      <c r="F162" s="31"/>
      <c r="G162" s="31"/>
      <c r="H162" s="31"/>
      <c r="I162" s="31"/>
      <c r="J162" s="31"/>
    </row>
    <row r="163" spans="1:11" x14ac:dyDescent="0.2">
      <c r="A163" s="22" t="s">
        <v>193</v>
      </c>
      <c r="B163" s="103">
        <v>8</v>
      </c>
      <c r="C163" s="117">
        <v>3475</v>
      </c>
      <c r="D163" s="117">
        <v>32181</v>
      </c>
      <c r="E163" s="154">
        <v>0.11</v>
      </c>
      <c r="F163" s="32"/>
      <c r="G163" s="32"/>
      <c r="H163" s="32"/>
      <c r="I163" s="32"/>
      <c r="J163" s="32"/>
    </row>
    <row r="164" spans="1:11" x14ac:dyDescent="0.2">
      <c r="A164" s="22" t="s">
        <v>189</v>
      </c>
      <c r="B164" s="104">
        <v>7</v>
      </c>
      <c r="C164" s="142">
        <v>7122</v>
      </c>
      <c r="D164" s="167">
        <v>19564</v>
      </c>
      <c r="E164" s="168">
        <v>0.36</v>
      </c>
      <c r="F164" s="166"/>
      <c r="G164" s="166"/>
      <c r="H164" s="166"/>
      <c r="I164" s="166"/>
      <c r="J164" s="166"/>
    </row>
    <row r="165" spans="1:11" x14ac:dyDescent="0.2">
      <c r="A165" s="65" t="s">
        <v>168</v>
      </c>
      <c r="B165" s="105">
        <v>6</v>
      </c>
      <c r="C165" s="119">
        <v>8846</v>
      </c>
      <c r="D165" s="169">
        <v>36886</v>
      </c>
      <c r="E165" s="170">
        <v>0.24</v>
      </c>
      <c r="F165" s="81"/>
      <c r="G165" s="81"/>
      <c r="H165" s="81"/>
      <c r="I165" s="81"/>
      <c r="J165" s="81"/>
    </row>
    <row r="166" spans="1:11" x14ac:dyDescent="0.2">
      <c r="A166" s="52"/>
      <c r="B166" s="49"/>
      <c r="C166" s="49"/>
      <c r="D166" s="49"/>
      <c r="E166" s="50"/>
      <c r="F166" s="50"/>
      <c r="G166" s="50"/>
      <c r="H166" s="50"/>
      <c r="I166" s="50"/>
      <c r="J166" s="50"/>
    </row>
    <row r="167" spans="1:11" x14ac:dyDescent="0.2">
      <c r="A167" s="423" t="s">
        <v>205</v>
      </c>
      <c r="B167" s="423"/>
      <c r="C167" s="423"/>
      <c r="D167" s="423"/>
      <c r="E167" s="423"/>
      <c r="F167" s="423"/>
      <c r="G167" s="423"/>
      <c r="H167" s="423"/>
      <c r="I167" s="423"/>
      <c r="J167" s="423"/>
    </row>
    <row r="168" spans="1:11" x14ac:dyDescent="0.2">
      <c r="B168" s="27"/>
    </row>
    <row r="169" spans="1:11" x14ac:dyDescent="0.2">
      <c r="A169" s="420" t="s">
        <v>105</v>
      </c>
      <c r="B169" s="396"/>
      <c r="C169" s="396"/>
      <c r="D169" s="396"/>
      <c r="E169" s="421"/>
      <c r="F169" s="398"/>
      <c r="G169" s="398"/>
      <c r="H169" s="398"/>
      <c r="I169" s="398"/>
      <c r="J169" s="398"/>
    </row>
    <row r="170" spans="1:11" ht="15.75" customHeight="1" x14ac:dyDescent="0.2">
      <c r="A170" s="396"/>
      <c r="B170" s="396"/>
      <c r="C170" s="396"/>
      <c r="D170" s="396"/>
      <c r="E170" s="398"/>
      <c r="F170" s="398"/>
      <c r="G170" s="398"/>
      <c r="H170" s="398"/>
      <c r="I170" s="398"/>
      <c r="J170" s="398"/>
    </row>
    <row r="171" spans="1:11" ht="18" customHeight="1" x14ac:dyDescent="0.2">
      <c r="A171" s="422"/>
      <c r="B171" s="422"/>
      <c r="C171" s="422"/>
      <c r="D171" s="422"/>
      <c r="E171" s="33"/>
      <c r="F171" s="33"/>
      <c r="G171" s="33"/>
      <c r="H171" s="33"/>
      <c r="I171" s="33"/>
      <c r="J171" s="33"/>
    </row>
    <row r="172" spans="1:11" ht="42" customHeight="1" x14ac:dyDescent="0.2">
      <c r="A172" s="399" t="s">
        <v>192</v>
      </c>
      <c r="B172" s="399"/>
      <c r="C172" s="399"/>
      <c r="D172" s="399"/>
      <c r="E172" s="399"/>
      <c r="F172" s="399"/>
      <c r="G172" s="399"/>
      <c r="H172" s="399"/>
      <c r="I172" s="399"/>
      <c r="J172" s="399"/>
    </row>
    <row r="173" spans="1:11" ht="23.25" customHeight="1" x14ac:dyDescent="0.2">
      <c r="A173" s="399" t="s">
        <v>595</v>
      </c>
      <c r="B173" s="399"/>
      <c r="C173" s="399"/>
      <c r="D173" s="399"/>
      <c r="E173" s="399"/>
      <c r="F173" s="399"/>
      <c r="G173" s="399"/>
      <c r="H173" s="399"/>
      <c r="I173" s="399"/>
      <c r="J173" s="399"/>
    </row>
    <row r="174" spans="1:11" ht="35.25" customHeight="1" x14ac:dyDescent="0.2">
      <c r="A174" s="399" t="s">
        <v>588</v>
      </c>
      <c r="B174" s="399"/>
      <c r="C174" s="399"/>
      <c r="D174" s="399"/>
      <c r="E174" s="399"/>
      <c r="F174" s="399"/>
      <c r="G174" s="399"/>
      <c r="H174" s="399"/>
      <c r="I174" s="399"/>
      <c r="J174" s="399"/>
    </row>
    <row r="175" spans="1:11" ht="27" customHeight="1" x14ac:dyDescent="0.2">
      <c r="A175" s="400" t="s">
        <v>589</v>
      </c>
      <c r="B175" s="400"/>
      <c r="C175" s="400"/>
      <c r="D175" s="400"/>
      <c r="E175" s="400"/>
      <c r="F175" s="400"/>
      <c r="G175" s="400"/>
      <c r="H175" s="400"/>
      <c r="I175" s="400"/>
      <c r="J175" s="400"/>
    </row>
    <row r="176" spans="1:11" ht="14.25" x14ac:dyDescent="0.2">
      <c r="A176" s="417" t="s">
        <v>593</v>
      </c>
      <c r="B176" s="417"/>
      <c r="C176" s="417"/>
      <c r="D176" s="417"/>
      <c r="E176" s="417"/>
      <c r="F176" s="417"/>
      <c r="G176" s="417"/>
      <c r="H176" s="417"/>
      <c r="I176" s="417"/>
      <c r="J176" s="417"/>
    </row>
    <row r="177" spans="1:4" ht="30" customHeight="1" x14ac:dyDescent="0.2">
      <c r="A177" s="415" t="s">
        <v>594</v>
      </c>
      <c r="B177" s="416"/>
      <c r="C177" s="416"/>
      <c r="D177" s="416"/>
    </row>
    <row r="180" spans="1:4" x14ac:dyDescent="0.2">
      <c r="A180" s="12" t="s">
        <v>632</v>
      </c>
    </row>
  </sheetData>
  <mergeCells count="15">
    <mergeCell ref="A177:D177"/>
    <mergeCell ref="A175:J175"/>
    <mergeCell ref="A176:J176"/>
    <mergeCell ref="A1:J1"/>
    <mergeCell ref="A2:E2"/>
    <mergeCell ref="F2:J2"/>
    <mergeCell ref="F85:J85"/>
    <mergeCell ref="A85:E85"/>
    <mergeCell ref="A169:D170"/>
    <mergeCell ref="E169:J170"/>
    <mergeCell ref="A171:D171"/>
    <mergeCell ref="A172:J172"/>
    <mergeCell ref="A167:J167"/>
    <mergeCell ref="A173:J173"/>
    <mergeCell ref="A174:J174"/>
  </mergeCells>
  <pageMargins left="0.7" right="0.7" top="0.75" bottom="0.75" header="0.3" footer="0.3"/>
  <pageSetup scale="74" orientation="portrait" r:id="rId1"/>
  <rowBreaks count="3" manualBreakCount="3">
    <brk id="62" max="9" man="1"/>
    <brk id="84" max="16383" man="1"/>
    <brk id="14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A29" sqref="A29"/>
    </sheetView>
  </sheetViews>
  <sheetFormatPr defaultRowHeight="12.75" x14ac:dyDescent="0.2"/>
  <cols>
    <col min="1" max="1" width="35.140625" bestFit="1" customWidth="1"/>
    <col min="2" max="2" width="10.85546875" customWidth="1"/>
    <col min="3" max="4" width="9.85546875" customWidth="1"/>
    <col min="5" max="7" width="8.5703125" customWidth="1"/>
    <col min="8" max="8" width="9.7109375" customWidth="1"/>
    <col min="9" max="10" width="8.5703125" customWidth="1"/>
  </cols>
  <sheetData>
    <row r="1" spans="1:10" ht="30" customHeight="1" thickBot="1" x14ac:dyDescent="0.25">
      <c r="A1" s="418" t="s">
        <v>528</v>
      </c>
      <c r="B1" s="418"/>
      <c r="C1" s="424"/>
      <c r="D1" s="424"/>
      <c r="E1" s="424"/>
      <c r="F1" s="424"/>
      <c r="G1" s="424"/>
      <c r="H1" s="424"/>
      <c r="I1" s="424"/>
      <c r="J1" s="424"/>
    </row>
    <row r="2" spans="1:10" ht="14.25" customHeight="1" x14ac:dyDescent="0.2">
      <c r="A2" s="411" t="s">
        <v>358</v>
      </c>
      <c r="B2" s="411"/>
      <c r="C2" s="412"/>
      <c r="D2" s="412"/>
      <c r="E2" s="412"/>
      <c r="F2" s="403" t="s">
        <v>17</v>
      </c>
      <c r="G2" s="403"/>
      <c r="H2" s="403"/>
      <c r="I2" s="403"/>
      <c r="J2" s="403"/>
    </row>
    <row r="3" spans="1:10" ht="27" x14ac:dyDescent="0.2">
      <c r="A3" s="69" t="s">
        <v>19</v>
      </c>
      <c r="B3" s="70" t="s">
        <v>194</v>
      </c>
      <c r="C3" s="61" t="s">
        <v>527</v>
      </c>
      <c r="D3" s="61" t="s">
        <v>106</v>
      </c>
      <c r="E3" s="62" t="s">
        <v>22</v>
      </c>
      <c r="F3" s="62" t="s">
        <v>23</v>
      </c>
      <c r="G3" s="62" t="s">
        <v>24</v>
      </c>
      <c r="H3" s="62" t="s">
        <v>25</v>
      </c>
      <c r="I3" s="62" t="s">
        <v>26</v>
      </c>
      <c r="J3" s="62" t="s">
        <v>27</v>
      </c>
    </row>
    <row r="4" spans="1:10" x14ac:dyDescent="0.2">
      <c r="A4" s="38" t="s">
        <v>28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x14ac:dyDescent="0.2">
      <c r="A5" s="22" t="s">
        <v>35</v>
      </c>
      <c r="B5" s="98">
        <v>14</v>
      </c>
      <c r="C5" s="148">
        <v>11</v>
      </c>
      <c r="D5" s="140">
        <v>24996</v>
      </c>
      <c r="E5" s="141">
        <v>0.4</v>
      </c>
      <c r="F5" s="143"/>
      <c r="G5" s="143"/>
      <c r="H5" s="143"/>
      <c r="I5" s="143"/>
      <c r="J5" s="143"/>
    </row>
    <row r="6" spans="1:10" x14ac:dyDescent="0.2">
      <c r="A6" s="22" t="s">
        <v>134</v>
      </c>
      <c r="B6" s="98" t="s">
        <v>355</v>
      </c>
      <c r="C6" s="148">
        <v>4</v>
      </c>
      <c r="D6" s="140">
        <v>5259</v>
      </c>
      <c r="E6" s="141">
        <v>0.8</v>
      </c>
      <c r="F6" s="143"/>
      <c r="G6" s="143"/>
      <c r="H6" s="143"/>
      <c r="I6" s="143"/>
      <c r="J6" s="143"/>
    </row>
    <row r="7" spans="1:10" ht="12.75" customHeight="1" x14ac:dyDescent="0.2">
      <c r="A7" s="65" t="s">
        <v>121</v>
      </c>
      <c r="B7" s="124" t="s">
        <v>354</v>
      </c>
      <c r="C7" s="110">
        <v>67</v>
      </c>
      <c r="D7" s="146">
        <v>100643</v>
      </c>
      <c r="E7" s="153">
        <v>0.7</v>
      </c>
      <c r="F7" s="153">
        <v>0</v>
      </c>
      <c r="G7" s="153">
        <v>0</v>
      </c>
      <c r="H7" s="153">
        <v>0</v>
      </c>
      <c r="I7" s="153">
        <v>0.8</v>
      </c>
      <c r="J7" s="153">
        <v>1.3</v>
      </c>
    </row>
    <row r="8" spans="1:10" x14ac:dyDescent="0.2">
      <c r="A8" s="22"/>
      <c r="B8" s="98"/>
      <c r="C8" s="22"/>
      <c r="D8" s="29"/>
      <c r="E8" s="26"/>
      <c r="F8" s="26"/>
      <c r="G8" s="26"/>
      <c r="H8" s="26"/>
      <c r="I8" s="26"/>
      <c r="J8" s="26"/>
    </row>
    <row r="9" spans="1:10" x14ac:dyDescent="0.2">
      <c r="A9" s="22"/>
      <c r="B9" s="54"/>
      <c r="C9" s="22"/>
      <c r="D9" s="29"/>
      <c r="E9" s="26"/>
      <c r="F9" s="26"/>
      <c r="G9" s="26"/>
      <c r="H9" s="26"/>
      <c r="I9" s="26"/>
      <c r="J9" s="26"/>
    </row>
    <row r="10" spans="1:10" x14ac:dyDescent="0.2">
      <c r="A10" s="22"/>
      <c r="B10" s="27"/>
      <c r="C10" s="29"/>
      <c r="D10" s="29"/>
      <c r="E10" s="26"/>
      <c r="F10" s="26"/>
      <c r="G10" s="26"/>
      <c r="H10" s="26"/>
      <c r="I10" s="26"/>
      <c r="J10" s="26"/>
    </row>
    <row r="11" spans="1:10" ht="16.5" customHeight="1" x14ac:dyDescent="0.2">
      <c r="A11" s="404" t="s">
        <v>467</v>
      </c>
      <c r="B11" s="404"/>
      <c r="C11" s="404"/>
      <c r="D11" s="404"/>
      <c r="E11" s="404"/>
      <c r="F11" s="405" t="s">
        <v>17</v>
      </c>
      <c r="G11" s="405"/>
      <c r="H11" s="405"/>
      <c r="I11" s="405"/>
      <c r="J11" s="405"/>
    </row>
    <row r="12" spans="1:10" ht="27" x14ac:dyDescent="0.2">
      <c r="A12" s="69" t="s">
        <v>99</v>
      </c>
      <c r="B12" s="70" t="s">
        <v>194</v>
      </c>
      <c r="C12" s="61" t="s">
        <v>106</v>
      </c>
      <c r="D12" s="61" t="s">
        <v>95</v>
      </c>
      <c r="E12" s="62" t="s">
        <v>22</v>
      </c>
      <c r="F12" s="62" t="s">
        <v>23</v>
      </c>
      <c r="G12" s="62" t="s">
        <v>24</v>
      </c>
      <c r="H12" s="62" t="s">
        <v>25</v>
      </c>
      <c r="I12" s="62" t="s">
        <v>26</v>
      </c>
      <c r="J12" s="62" t="s">
        <v>27</v>
      </c>
    </row>
    <row r="13" spans="1:10" x14ac:dyDescent="0.2">
      <c r="A13" s="38" t="s">
        <v>28</v>
      </c>
      <c r="B13" s="22"/>
      <c r="C13" s="22"/>
      <c r="D13" s="22"/>
      <c r="E13" s="32"/>
      <c r="F13" s="32"/>
      <c r="G13" s="32"/>
      <c r="H13" s="32"/>
      <c r="I13" s="32"/>
      <c r="J13" s="32"/>
    </row>
    <row r="14" spans="1:10" x14ac:dyDescent="0.2">
      <c r="A14" s="22" t="s">
        <v>35</v>
      </c>
      <c r="B14" s="98">
        <v>14</v>
      </c>
      <c r="C14" s="140">
        <v>24996</v>
      </c>
      <c r="D14" s="140">
        <v>64795</v>
      </c>
      <c r="E14" s="148">
        <v>0.39</v>
      </c>
      <c r="F14" s="145"/>
      <c r="G14" s="145"/>
      <c r="H14" s="145"/>
      <c r="I14" s="145"/>
      <c r="J14" s="145"/>
    </row>
    <row r="15" spans="1:10" x14ac:dyDescent="0.2">
      <c r="A15" s="22" t="s">
        <v>134</v>
      </c>
      <c r="B15" s="98" t="s">
        <v>356</v>
      </c>
      <c r="C15" s="140">
        <v>5259</v>
      </c>
      <c r="D15" s="140">
        <v>15821</v>
      </c>
      <c r="E15" s="148">
        <v>0.33</v>
      </c>
      <c r="F15" s="145"/>
      <c r="G15" s="145"/>
      <c r="H15" s="145"/>
      <c r="I15" s="145"/>
      <c r="J15" s="145"/>
    </row>
    <row r="16" spans="1:10" x14ac:dyDescent="0.2">
      <c r="A16" s="65" t="s">
        <v>121</v>
      </c>
      <c r="B16" s="124" t="s">
        <v>357</v>
      </c>
      <c r="C16" s="146">
        <v>100643</v>
      </c>
      <c r="D16" s="146">
        <v>271458</v>
      </c>
      <c r="E16" s="110">
        <v>0.37</v>
      </c>
      <c r="F16" s="110">
        <v>7.0000000000000007E-2</v>
      </c>
      <c r="G16" s="110">
        <v>0.16</v>
      </c>
      <c r="H16" s="110">
        <v>0.28000000000000003</v>
      </c>
      <c r="I16" s="110">
        <v>0.42</v>
      </c>
      <c r="J16" s="110">
        <v>0.51</v>
      </c>
    </row>
    <row r="17" spans="1:10" x14ac:dyDescent="0.2">
      <c r="A17" s="22"/>
      <c r="B17" s="27"/>
      <c r="C17" s="29"/>
      <c r="D17" s="29"/>
      <c r="E17" s="26"/>
      <c r="F17" s="26"/>
      <c r="G17" s="26"/>
      <c r="H17" s="26"/>
      <c r="I17" s="26"/>
      <c r="J17" s="26"/>
    </row>
    <row r="18" spans="1:10" x14ac:dyDescent="0.2">
      <c r="A18" s="423" t="s">
        <v>529</v>
      </c>
      <c r="B18" s="423"/>
      <c r="C18" s="423"/>
      <c r="D18" s="423"/>
      <c r="E18" s="423"/>
      <c r="F18" s="423"/>
      <c r="G18" s="423"/>
      <c r="H18" s="423"/>
      <c r="I18" s="423"/>
      <c r="J18" s="423"/>
    </row>
    <row r="19" spans="1:10" x14ac:dyDescent="0.2">
      <c r="A19" s="22"/>
      <c r="B19" s="27"/>
      <c r="C19" s="29"/>
      <c r="D19" s="29"/>
      <c r="E19" s="26"/>
      <c r="F19" s="26"/>
      <c r="G19" s="26"/>
      <c r="H19" s="26"/>
      <c r="I19" s="26"/>
      <c r="J19" s="26"/>
    </row>
    <row r="20" spans="1:10" x14ac:dyDescent="0.2">
      <c r="A20" s="420" t="s">
        <v>530</v>
      </c>
      <c r="B20" s="420"/>
      <c r="C20" s="420"/>
      <c r="D20" s="420"/>
    </row>
    <row r="21" spans="1:10" x14ac:dyDescent="0.2">
      <c r="A21" s="420"/>
      <c r="B21" s="420"/>
      <c r="C21" s="420"/>
      <c r="D21" s="420"/>
    </row>
    <row r="22" spans="1:10" x14ac:dyDescent="0.2">
      <c r="A22" s="22"/>
      <c r="B22" s="27"/>
      <c r="C22" s="29"/>
      <c r="D22" s="29"/>
      <c r="E22" s="26"/>
      <c r="F22" s="26"/>
      <c r="G22" s="26"/>
      <c r="H22" s="26"/>
      <c r="I22" s="26"/>
      <c r="J22" s="26"/>
    </row>
    <row r="23" spans="1:10" ht="41.25" customHeight="1" x14ac:dyDescent="0.2">
      <c r="A23" s="399" t="s">
        <v>191</v>
      </c>
      <c r="B23" s="399"/>
      <c r="C23" s="399"/>
      <c r="D23" s="399"/>
      <c r="E23" s="399"/>
      <c r="F23" s="399"/>
      <c r="G23" s="399"/>
      <c r="H23" s="399"/>
      <c r="I23" s="399"/>
      <c r="J23" s="399"/>
    </row>
    <row r="25" spans="1:10" x14ac:dyDescent="0.2">
      <c r="A25" s="421" t="s">
        <v>531</v>
      </c>
      <c r="B25" s="421"/>
      <c r="C25" s="421"/>
      <c r="D25" s="421"/>
      <c r="E25" s="421"/>
      <c r="F25" s="421"/>
    </row>
    <row r="26" spans="1:10" x14ac:dyDescent="0.2">
      <c r="A26" s="421"/>
      <c r="B26" s="421"/>
      <c r="C26" s="421"/>
      <c r="D26" s="421"/>
      <c r="E26" s="421"/>
      <c r="F26" s="421"/>
    </row>
    <row r="29" spans="1:10" x14ac:dyDescent="0.2">
      <c r="A29" s="12" t="s">
        <v>632</v>
      </c>
    </row>
  </sheetData>
  <mergeCells count="9">
    <mergeCell ref="A1:J1"/>
    <mergeCell ref="A2:E2"/>
    <mergeCell ref="F2:J2"/>
    <mergeCell ref="A20:D21"/>
    <mergeCell ref="A25:F26"/>
    <mergeCell ref="F11:J11"/>
    <mergeCell ref="A11:E11"/>
    <mergeCell ref="A18:J18"/>
    <mergeCell ref="A23:J23"/>
  </mergeCells>
  <pageMargins left="0.7" right="0.7" top="0.75" bottom="0.75" header="0.3" footer="0.3"/>
  <pageSetup scale="7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A30" sqref="A30"/>
    </sheetView>
  </sheetViews>
  <sheetFormatPr defaultRowHeight="12.75" x14ac:dyDescent="0.2"/>
  <cols>
    <col min="1" max="1" width="20.7109375" style="22" bestFit="1" customWidth="1"/>
    <col min="2" max="2" width="10.85546875" style="22" customWidth="1"/>
    <col min="3" max="3" width="9.42578125" style="22" customWidth="1"/>
    <col min="4" max="5" width="9.140625" style="22"/>
    <col min="6" max="7" width="8.5703125" style="22" customWidth="1"/>
    <col min="8" max="8" width="9.140625" style="22"/>
    <col min="9" max="10" width="8.5703125" style="22" customWidth="1"/>
    <col min="11" max="16384" width="9.140625" style="22"/>
  </cols>
  <sheetData>
    <row r="1" spans="1:10" ht="29.25" customHeight="1" thickBot="1" x14ac:dyDescent="0.25">
      <c r="A1" s="418" t="s">
        <v>216</v>
      </c>
      <c r="B1" s="419"/>
      <c r="C1" s="419"/>
      <c r="D1" s="419"/>
      <c r="E1" s="419"/>
      <c r="F1" s="419"/>
      <c r="G1" s="419"/>
      <c r="H1" s="419"/>
      <c r="I1" s="419"/>
      <c r="J1" s="419"/>
    </row>
    <row r="2" spans="1:10" x14ac:dyDescent="0.2">
      <c r="A2" s="411" t="s">
        <v>107</v>
      </c>
      <c r="B2" s="412"/>
      <c r="C2" s="412"/>
      <c r="D2" s="412"/>
      <c r="E2" s="412"/>
      <c r="F2" s="428" t="s">
        <v>17</v>
      </c>
      <c r="G2" s="429"/>
      <c r="H2" s="429"/>
      <c r="I2" s="429"/>
      <c r="J2" s="429"/>
    </row>
    <row r="3" spans="1:10" ht="38.25" x14ac:dyDescent="0.2">
      <c r="A3" s="69" t="s">
        <v>108</v>
      </c>
      <c r="B3" s="70" t="s">
        <v>194</v>
      </c>
      <c r="C3" s="61" t="s">
        <v>20</v>
      </c>
      <c r="D3" s="61" t="s">
        <v>21</v>
      </c>
      <c r="E3" s="70" t="s">
        <v>22</v>
      </c>
      <c r="F3" s="71" t="s">
        <v>23</v>
      </c>
      <c r="G3" s="71" t="s">
        <v>24</v>
      </c>
      <c r="H3" s="71" t="s">
        <v>25</v>
      </c>
      <c r="I3" s="71" t="s">
        <v>26</v>
      </c>
      <c r="J3" s="71" t="s">
        <v>27</v>
      </c>
    </row>
    <row r="4" spans="1:10" x14ac:dyDescent="0.2">
      <c r="A4" s="36" t="s">
        <v>162</v>
      </c>
      <c r="B4" s="107" t="s">
        <v>379</v>
      </c>
      <c r="C4" s="98">
        <v>403</v>
      </c>
      <c r="D4" s="117">
        <v>191246</v>
      </c>
      <c r="E4" s="118">
        <v>2.1</v>
      </c>
      <c r="F4" s="118">
        <v>0</v>
      </c>
      <c r="G4" s="118">
        <v>0</v>
      </c>
      <c r="H4" s="118">
        <v>1</v>
      </c>
      <c r="I4" s="118">
        <v>3.5</v>
      </c>
      <c r="J4" s="118">
        <v>6.3</v>
      </c>
    </row>
    <row r="5" spans="1:10" x14ac:dyDescent="0.2">
      <c r="A5" s="36" t="s">
        <v>109</v>
      </c>
      <c r="B5" s="107" t="s">
        <v>380</v>
      </c>
      <c r="C5" s="98">
        <v>210</v>
      </c>
      <c r="D5" s="117">
        <v>156909</v>
      </c>
      <c r="E5" s="118">
        <v>1.3</v>
      </c>
      <c r="F5" s="118">
        <v>0</v>
      </c>
      <c r="G5" s="118">
        <v>0</v>
      </c>
      <c r="H5" s="118">
        <v>0</v>
      </c>
      <c r="I5" s="118">
        <v>1.9</v>
      </c>
      <c r="J5" s="118">
        <v>4.4000000000000004</v>
      </c>
    </row>
    <row r="6" spans="1:10" x14ac:dyDescent="0.2">
      <c r="A6" s="37" t="s">
        <v>110</v>
      </c>
      <c r="B6" s="107" t="s">
        <v>381</v>
      </c>
      <c r="C6" s="98">
        <v>136</v>
      </c>
      <c r="D6" s="117">
        <v>173835</v>
      </c>
      <c r="E6" s="118">
        <v>0.8</v>
      </c>
      <c r="F6" s="118">
        <v>0</v>
      </c>
      <c r="G6" s="118">
        <v>0</v>
      </c>
      <c r="H6" s="118">
        <v>0</v>
      </c>
      <c r="I6" s="118">
        <v>0.9</v>
      </c>
      <c r="J6" s="118">
        <v>3.2</v>
      </c>
    </row>
    <row r="7" spans="1:10" x14ac:dyDescent="0.2">
      <c r="A7" s="37" t="s">
        <v>111</v>
      </c>
      <c r="B7" s="107" t="s">
        <v>382</v>
      </c>
      <c r="C7" s="98">
        <v>91</v>
      </c>
      <c r="D7" s="117">
        <v>161626</v>
      </c>
      <c r="E7" s="118">
        <v>0.6</v>
      </c>
      <c r="F7" s="118">
        <v>0</v>
      </c>
      <c r="G7" s="118">
        <v>0</v>
      </c>
      <c r="H7" s="118">
        <v>0</v>
      </c>
      <c r="I7" s="118">
        <v>0</v>
      </c>
      <c r="J7" s="118">
        <v>1.5</v>
      </c>
    </row>
    <row r="8" spans="1:10" x14ac:dyDescent="0.2">
      <c r="A8" s="72" t="s">
        <v>112</v>
      </c>
      <c r="B8" s="108" t="s">
        <v>383</v>
      </c>
      <c r="C8" s="124">
        <v>134</v>
      </c>
      <c r="D8" s="119">
        <v>182144</v>
      </c>
      <c r="E8" s="120">
        <v>0.7</v>
      </c>
      <c r="F8" s="120">
        <v>0</v>
      </c>
      <c r="G8" s="120">
        <v>0</v>
      </c>
      <c r="H8" s="120">
        <v>0</v>
      </c>
      <c r="I8" s="120">
        <v>0</v>
      </c>
      <c r="J8" s="120">
        <v>1.6</v>
      </c>
    </row>
    <row r="9" spans="1:10" x14ac:dyDescent="0.2">
      <c r="C9" s="29"/>
      <c r="D9" s="29"/>
    </row>
    <row r="10" spans="1:10" x14ac:dyDescent="0.2">
      <c r="C10" s="29"/>
      <c r="D10" s="29"/>
    </row>
    <row r="11" spans="1:10" x14ac:dyDescent="0.2">
      <c r="A11" s="404" t="s">
        <v>206</v>
      </c>
      <c r="B11" s="408"/>
      <c r="C11" s="408"/>
      <c r="D11" s="408"/>
      <c r="E11" s="408"/>
      <c r="F11" s="430" t="s">
        <v>17</v>
      </c>
      <c r="G11" s="431"/>
      <c r="H11" s="431"/>
      <c r="I11" s="431"/>
      <c r="J11" s="431"/>
    </row>
    <row r="12" spans="1:10" ht="38.25" x14ac:dyDescent="0.2">
      <c r="A12" s="69" t="s">
        <v>108</v>
      </c>
      <c r="B12" s="70" t="s">
        <v>194</v>
      </c>
      <c r="C12" s="61" t="s">
        <v>21</v>
      </c>
      <c r="D12" s="61" t="s">
        <v>95</v>
      </c>
      <c r="E12" s="70" t="s">
        <v>113</v>
      </c>
      <c r="F12" s="71" t="s">
        <v>23</v>
      </c>
      <c r="G12" s="71" t="s">
        <v>24</v>
      </c>
      <c r="H12" s="71" t="s">
        <v>25</v>
      </c>
      <c r="I12" s="71" t="s">
        <v>26</v>
      </c>
      <c r="J12" s="71" t="s">
        <v>27</v>
      </c>
    </row>
    <row r="13" spans="1:10" x14ac:dyDescent="0.2">
      <c r="A13" s="36" t="s">
        <v>162</v>
      </c>
      <c r="B13" s="109" t="s">
        <v>389</v>
      </c>
      <c r="C13" s="156">
        <v>191246</v>
      </c>
      <c r="D13" s="156">
        <v>494632</v>
      </c>
      <c r="E13" s="158">
        <v>0.39</v>
      </c>
      <c r="F13" s="158">
        <v>0.25</v>
      </c>
      <c r="G13" s="158">
        <v>0.32</v>
      </c>
      <c r="H13" s="158">
        <v>0.41</v>
      </c>
      <c r="I13" s="158">
        <v>0.52</v>
      </c>
      <c r="J13" s="158">
        <v>0.67</v>
      </c>
    </row>
    <row r="14" spans="1:10" x14ac:dyDescent="0.2">
      <c r="A14" s="36" t="s">
        <v>109</v>
      </c>
      <c r="B14" s="109" t="s">
        <v>390</v>
      </c>
      <c r="C14" s="156">
        <v>156909</v>
      </c>
      <c r="D14" s="156">
        <v>481082</v>
      </c>
      <c r="E14" s="158">
        <v>0.33</v>
      </c>
      <c r="F14" s="158">
        <v>0.19</v>
      </c>
      <c r="G14" s="158">
        <v>0.26</v>
      </c>
      <c r="H14" s="158">
        <v>0.34</v>
      </c>
      <c r="I14" s="158">
        <v>0.45</v>
      </c>
      <c r="J14" s="158">
        <v>0.56999999999999995</v>
      </c>
    </row>
    <row r="15" spans="1:10" x14ac:dyDescent="0.2">
      <c r="A15" s="37" t="s">
        <v>110</v>
      </c>
      <c r="B15" s="109" t="s">
        <v>391</v>
      </c>
      <c r="C15" s="156">
        <v>173835</v>
      </c>
      <c r="D15" s="156">
        <v>677929</v>
      </c>
      <c r="E15" s="158">
        <v>0.26</v>
      </c>
      <c r="F15" s="158">
        <v>0.12</v>
      </c>
      <c r="G15" s="158">
        <v>0.17</v>
      </c>
      <c r="H15" s="158">
        <v>0.26</v>
      </c>
      <c r="I15" s="158">
        <v>0.34</v>
      </c>
      <c r="J15" s="158">
        <v>0.46</v>
      </c>
    </row>
    <row r="16" spans="1:10" x14ac:dyDescent="0.2">
      <c r="A16" s="37" t="s">
        <v>111</v>
      </c>
      <c r="B16" s="109" t="s">
        <v>392</v>
      </c>
      <c r="C16" s="156">
        <v>161626</v>
      </c>
      <c r="D16" s="156">
        <v>959228</v>
      </c>
      <c r="E16" s="158">
        <v>0.17</v>
      </c>
      <c r="F16" s="158">
        <v>0.04</v>
      </c>
      <c r="G16" s="158">
        <v>7.0000000000000007E-2</v>
      </c>
      <c r="H16" s="158">
        <v>0.11</v>
      </c>
      <c r="I16" s="158">
        <v>0.2</v>
      </c>
      <c r="J16" s="158">
        <v>0.36</v>
      </c>
    </row>
    <row r="17" spans="1:10" x14ac:dyDescent="0.2">
      <c r="A17" s="72" t="s">
        <v>112</v>
      </c>
      <c r="B17" s="110" t="s">
        <v>393</v>
      </c>
      <c r="C17" s="146">
        <v>182144</v>
      </c>
      <c r="D17" s="146">
        <v>803047</v>
      </c>
      <c r="E17" s="147">
        <v>0.23</v>
      </c>
      <c r="F17" s="147">
        <v>0.05</v>
      </c>
      <c r="G17" s="147">
        <v>0.08</v>
      </c>
      <c r="H17" s="147">
        <v>0.14000000000000001</v>
      </c>
      <c r="I17" s="147">
        <v>0.25</v>
      </c>
      <c r="J17" s="147">
        <v>0.4</v>
      </c>
    </row>
    <row r="18" spans="1:10" x14ac:dyDescent="0.2">
      <c r="A18" s="37"/>
      <c r="C18" s="29"/>
      <c r="D18" s="29"/>
      <c r="E18" s="32"/>
      <c r="F18" s="32"/>
      <c r="G18" s="32"/>
      <c r="H18" s="32"/>
      <c r="I18" s="32"/>
      <c r="J18" s="32"/>
    </row>
    <row r="19" spans="1:10" ht="17.25" customHeight="1" x14ac:dyDescent="0.2">
      <c r="A19" s="414" t="s">
        <v>177</v>
      </c>
      <c r="B19" s="414"/>
      <c r="C19" s="414"/>
      <c r="D19" s="414"/>
      <c r="E19" s="414"/>
      <c r="F19" s="414"/>
      <c r="G19" s="414"/>
      <c r="H19" s="414"/>
      <c r="I19" s="414"/>
      <c r="J19" s="32"/>
    </row>
    <row r="20" spans="1:10" x14ac:dyDescent="0.2">
      <c r="C20" s="29"/>
      <c r="D20" s="29"/>
      <c r="E20" s="32"/>
      <c r="F20" s="32"/>
      <c r="G20" s="32"/>
      <c r="H20" s="32"/>
      <c r="I20" s="32"/>
      <c r="J20" s="32"/>
    </row>
    <row r="21" spans="1:10" x14ac:dyDescent="0.2">
      <c r="A21" s="420" t="s">
        <v>114</v>
      </c>
      <c r="B21" s="396"/>
      <c r="C21" s="396"/>
      <c r="D21" s="396"/>
      <c r="J21" s="47"/>
    </row>
    <row r="22" spans="1:10" ht="15.75" customHeight="1" x14ac:dyDescent="0.2">
      <c r="A22" s="396"/>
      <c r="B22" s="396"/>
      <c r="C22" s="396"/>
      <c r="D22" s="396"/>
      <c r="J22" s="47"/>
    </row>
    <row r="23" spans="1:10" x14ac:dyDescent="0.2">
      <c r="C23" s="29"/>
      <c r="D23" s="29"/>
    </row>
    <row r="24" spans="1:10" ht="42" customHeight="1" x14ac:dyDescent="0.2">
      <c r="A24" s="399" t="s">
        <v>191</v>
      </c>
      <c r="B24" s="399"/>
      <c r="C24" s="399"/>
      <c r="D24" s="399"/>
      <c r="E24" s="399"/>
      <c r="F24" s="399"/>
      <c r="G24" s="399"/>
      <c r="H24" s="399"/>
      <c r="I24" s="399"/>
      <c r="J24" s="399"/>
    </row>
    <row r="26" spans="1:10" x14ac:dyDescent="0.2">
      <c r="A26" s="425" t="s">
        <v>207</v>
      </c>
      <c r="B26" s="396"/>
      <c r="C26" s="396"/>
      <c r="D26" s="396"/>
      <c r="E26" s="396"/>
    </row>
    <row r="27" spans="1:10" x14ac:dyDescent="0.2">
      <c r="A27" s="426"/>
      <c r="B27" s="426"/>
      <c r="C27" s="427"/>
      <c r="D27" s="426"/>
      <c r="E27" s="396"/>
    </row>
    <row r="30" spans="1:10" x14ac:dyDescent="0.2">
      <c r="A30" s="12" t="s">
        <v>632</v>
      </c>
    </row>
  </sheetData>
  <mergeCells count="9">
    <mergeCell ref="A26:E27"/>
    <mergeCell ref="A24:J24"/>
    <mergeCell ref="A1:J1"/>
    <mergeCell ref="A2:E2"/>
    <mergeCell ref="F2:J2"/>
    <mergeCell ref="A11:E11"/>
    <mergeCell ref="F11:J11"/>
    <mergeCell ref="A21:D22"/>
    <mergeCell ref="A19:I19"/>
  </mergeCells>
  <pageMargins left="0.7" right="0.7" top="0.75" bottom="0.75" header="0.3" footer="0.3"/>
  <pageSetup scale="8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A30" sqref="A30"/>
    </sheetView>
  </sheetViews>
  <sheetFormatPr defaultRowHeight="12.75" x14ac:dyDescent="0.2"/>
  <cols>
    <col min="1" max="1" width="20.7109375" style="22" bestFit="1" customWidth="1"/>
    <col min="2" max="2" width="10.85546875" style="22" customWidth="1"/>
    <col min="3" max="5" width="9.140625" style="22"/>
    <col min="6" max="7" width="8.5703125" style="22" customWidth="1"/>
    <col min="8" max="8" width="9.140625" style="22"/>
    <col min="9" max="10" width="8.5703125" style="22" customWidth="1"/>
    <col min="11" max="16384" width="9.140625" style="22"/>
  </cols>
  <sheetData>
    <row r="1" spans="1:10" ht="31.5" customHeight="1" thickBot="1" x14ac:dyDescent="0.25">
      <c r="A1" s="418" t="s">
        <v>217</v>
      </c>
      <c r="B1" s="419"/>
      <c r="C1" s="419"/>
      <c r="D1" s="419"/>
      <c r="E1" s="419"/>
      <c r="F1" s="419"/>
      <c r="G1" s="419"/>
      <c r="H1" s="419"/>
      <c r="I1" s="419"/>
      <c r="J1" s="419"/>
    </row>
    <row r="2" spans="1:10" ht="14.25" customHeight="1" x14ac:dyDescent="0.2">
      <c r="A2" s="411" t="s">
        <v>107</v>
      </c>
      <c r="B2" s="412"/>
      <c r="C2" s="412"/>
      <c r="D2" s="412"/>
      <c r="E2" s="412"/>
      <c r="F2" s="428" t="s">
        <v>17</v>
      </c>
      <c r="G2" s="429"/>
      <c r="H2" s="429"/>
      <c r="I2" s="429"/>
      <c r="J2" s="429"/>
    </row>
    <row r="3" spans="1:10" ht="38.25" x14ac:dyDescent="0.2">
      <c r="A3" s="69" t="s">
        <v>108</v>
      </c>
      <c r="B3" s="70" t="s">
        <v>194</v>
      </c>
      <c r="C3" s="61" t="s">
        <v>20</v>
      </c>
      <c r="D3" s="61" t="s">
        <v>21</v>
      </c>
      <c r="E3" s="70" t="s">
        <v>22</v>
      </c>
      <c r="F3" s="71" t="s">
        <v>23</v>
      </c>
      <c r="G3" s="71" t="s">
        <v>24</v>
      </c>
      <c r="H3" s="71" t="s">
        <v>25</v>
      </c>
      <c r="I3" s="71" t="s">
        <v>26</v>
      </c>
      <c r="J3" s="71" t="s">
        <v>27</v>
      </c>
    </row>
    <row r="4" spans="1:10" x14ac:dyDescent="0.2">
      <c r="A4" s="36" t="s">
        <v>162</v>
      </c>
      <c r="B4" s="109" t="s">
        <v>384</v>
      </c>
      <c r="C4" s="109">
        <v>249</v>
      </c>
      <c r="D4" s="156">
        <v>114217</v>
      </c>
      <c r="E4" s="157">
        <v>2.2000000000000002</v>
      </c>
      <c r="F4" s="157">
        <v>0</v>
      </c>
      <c r="G4" s="157">
        <v>0</v>
      </c>
      <c r="H4" s="157">
        <v>0</v>
      </c>
      <c r="I4" s="157">
        <v>3.9</v>
      </c>
      <c r="J4" s="157">
        <v>9.3000000000000007</v>
      </c>
    </row>
    <row r="5" spans="1:10" x14ac:dyDescent="0.2">
      <c r="A5" s="36" t="s">
        <v>109</v>
      </c>
      <c r="B5" s="109" t="s">
        <v>385</v>
      </c>
      <c r="C5" s="109">
        <v>178</v>
      </c>
      <c r="D5" s="156">
        <v>95788</v>
      </c>
      <c r="E5" s="157">
        <v>1.9</v>
      </c>
      <c r="F5" s="157">
        <v>0</v>
      </c>
      <c r="G5" s="157">
        <v>0</v>
      </c>
      <c r="H5" s="157">
        <v>0</v>
      </c>
      <c r="I5" s="157">
        <v>2.8</v>
      </c>
      <c r="J5" s="157">
        <v>6.4</v>
      </c>
    </row>
    <row r="6" spans="1:10" x14ac:dyDescent="0.2">
      <c r="A6" s="37" t="s">
        <v>110</v>
      </c>
      <c r="B6" s="109" t="s">
        <v>386</v>
      </c>
      <c r="C6" s="109">
        <v>118</v>
      </c>
      <c r="D6" s="156">
        <v>123492</v>
      </c>
      <c r="E6" s="157">
        <v>1</v>
      </c>
      <c r="F6" s="157">
        <v>0</v>
      </c>
      <c r="G6" s="157">
        <v>0</v>
      </c>
      <c r="H6" s="157">
        <v>0</v>
      </c>
      <c r="I6" s="157">
        <v>0</v>
      </c>
      <c r="J6" s="157">
        <v>3.9</v>
      </c>
    </row>
    <row r="7" spans="1:10" x14ac:dyDescent="0.2">
      <c r="A7" s="37" t="s">
        <v>111</v>
      </c>
      <c r="B7" s="109" t="s">
        <v>387</v>
      </c>
      <c r="C7" s="109">
        <v>68</v>
      </c>
      <c r="D7" s="156">
        <v>109074</v>
      </c>
      <c r="E7" s="157">
        <v>0.6</v>
      </c>
      <c r="F7" s="157">
        <v>0</v>
      </c>
      <c r="G7" s="157">
        <v>0</v>
      </c>
      <c r="H7" s="157">
        <v>0</v>
      </c>
      <c r="I7" s="157">
        <v>0</v>
      </c>
      <c r="J7" s="157">
        <v>1.9</v>
      </c>
    </row>
    <row r="8" spans="1:10" x14ac:dyDescent="0.2">
      <c r="A8" s="72" t="s">
        <v>112</v>
      </c>
      <c r="B8" s="110" t="s">
        <v>388</v>
      </c>
      <c r="C8" s="110">
        <v>58</v>
      </c>
      <c r="D8" s="146">
        <v>106737</v>
      </c>
      <c r="E8" s="153">
        <v>0.5</v>
      </c>
      <c r="F8" s="153">
        <v>0</v>
      </c>
      <c r="G8" s="153">
        <v>0</v>
      </c>
      <c r="H8" s="153">
        <v>0</v>
      </c>
      <c r="I8" s="153">
        <v>0</v>
      </c>
      <c r="J8" s="153">
        <v>1.4</v>
      </c>
    </row>
    <row r="9" spans="1:10" x14ac:dyDescent="0.2">
      <c r="C9" s="29"/>
      <c r="D9" s="29"/>
      <c r="E9" s="26"/>
      <c r="F9" s="26"/>
      <c r="G9" s="26"/>
      <c r="H9" s="26"/>
      <c r="I9" s="26"/>
      <c r="J9" s="26"/>
    </row>
    <row r="10" spans="1:10" x14ac:dyDescent="0.2">
      <c r="C10" s="29"/>
      <c r="D10" s="29"/>
    </row>
    <row r="11" spans="1:10" ht="15.75" customHeight="1" x14ac:dyDescent="0.2">
      <c r="A11" s="404" t="s">
        <v>208</v>
      </c>
      <c r="B11" s="408"/>
      <c r="C11" s="408"/>
      <c r="D11" s="408"/>
      <c r="E11" s="408"/>
      <c r="F11" s="430" t="s">
        <v>17</v>
      </c>
      <c r="G11" s="431"/>
      <c r="H11" s="431"/>
      <c r="I11" s="431"/>
      <c r="J11" s="431"/>
    </row>
    <row r="12" spans="1:10" ht="38.25" x14ac:dyDescent="0.2">
      <c r="A12" s="69" t="s">
        <v>108</v>
      </c>
      <c r="B12" s="70" t="s">
        <v>194</v>
      </c>
      <c r="C12" s="61" t="s">
        <v>21</v>
      </c>
      <c r="D12" s="61" t="s">
        <v>95</v>
      </c>
      <c r="E12" s="70" t="s">
        <v>22</v>
      </c>
      <c r="F12" s="71" t="s">
        <v>23</v>
      </c>
      <c r="G12" s="71" t="s">
        <v>24</v>
      </c>
      <c r="H12" s="71" t="s">
        <v>25</v>
      </c>
      <c r="I12" s="71" t="s">
        <v>26</v>
      </c>
      <c r="J12" s="71" t="s">
        <v>27</v>
      </c>
    </row>
    <row r="13" spans="1:10" x14ac:dyDescent="0.2">
      <c r="A13" s="36" t="s">
        <v>162</v>
      </c>
      <c r="B13" s="109" t="s">
        <v>394</v>
      </c>
      <c r="C13" s="156">
        <v>114217</v>
      </c>
      <c r="D13" s="156">
        <v>293964</v>
      </c>
      <c r="E13" s="158">
        <v>0.39</v>
      </c>
      <c r="F13" s="158">
        <v>0.27</v>
      </c>
      <c r="G13" s="158">
        <v>0.34</v>
      </c>
      <c r="H13" s="158">
        <v>0.44</v>
      </c>
      <c r="I13" s="158">
        <v>0.59</v>
      </c>
      <c r="J13" s="158">
        <v>0.75</v>
      </c>
    </row>
    <row r="14" spans="1:10" x14ac:dyDescent="0.2">
      <c r="A14" s="36" t="s">
        <v>109</v>
      </c>
      <c r="B14" s="109" t="s">
        <v>395</v>
      </c>
      <c r="C14" s="156">
        <v>95788</v>
      </c>
      <c r="D14" s="156">
        <v>294983</v>
      </c>
      <c r="E14" s="158">
        <v>0.32</v>
      </c>
      <c r="F14" s="158">
        <v>0.18</v>
      </c>
      <c r="G14" s="158">
        <v>0.26</v>
      </c>
      <c r="H14" s="158">
        <v>0.36</v>
      </c>
      <c r="I14" s="158">
        <v>0.48</v>
      </c>
      <c r="J14" s="158">
        <v>0.63</v>
      </c>
    </row>
    <row r="15" spans="1:10" x14ac:dyDescent="0.2">
      <c r="A15" s="37" t="s">
        <v>110</v>
      </c>
      <c r="B15" s="109" t="s">
        <v>396</v>
      </c>
      <c r="C15" s="156">
        <v>123492</v>
      </c>
      <c r="D15" s="156">
        <v>501274</v>
      </c>
      <c r="E15" s="158">
        <v>0.25</v>
      </c>
      <c r="F15" s="158">
        <v>0.11</v>
      </c>
      <c r="G15" s="158">
        <v>0.18</v>
      </c>
      <c r="H15" s="158">
        <v>0.25</v>
      </c>
      <c r="I15" s="158">
        <v>0.33</v>
      </c>
      <c r="J15" s="158">
        <v>0.46</v>
      </c>
    </row>
    <row r="16" spans="1:10" x14ac:dyDescent="0.2">
      <c r="A16" s="37" t="s">
        <v>111</v>
      </c>
      <c r="B16" s="109" t="s">
        <v>397</v>
      </c>
      <c r="C16" s="156">
        <v>109074</v>
      </c>
      <c r="D16" s="156">
        <v>772120</v>
      </c>
      <c r="E16" s="158">
        <v>0.14000000000000001</v>
      </c>
      <c r="F16" s="158">
        <v>0.04</v>
      </c>
      <c r="G16" s="158">
        <v>0.06</v>
      </c>
      <c r="H16" s="158">
        <v>0.1</v>
      </c>
      <c r="I16" s="158">
        <v>0.16</v>
      </c>
      <c r="J16" s="158">
        <v>0.26</v>
      </c>
    </row>
    <row r="17" spans="1:10" x14ac:dyDescent="0.2">
      <c r="A17" s="72" t="s">
        <v>112</v>
      </c>
      <c r="B17" s="110" t="s">
        <v>398</v>
      </c>
      <c r="C17" s="146">
        <v>106737</v>
      </c>
      <c r="D17" s="146">
        <v>643247</v>
      </c>
      <c r="E17" s="147">
        <v>0.17</v>
      </c>
      <c r="F17" s="147">
        <v>0.04</v>
      </c>
      <c r="G17" s="147">
        <v>7.0000000000000007E-2</v>
      </c>
      <c r="H17" s="147">
        <v>0.11</v>
      </c>
      <c r="I17" s="147">
        <v>0.17</v>
      </c>
      <c r="J17" s="147">
        <v>0.28000000000000003</v>
      </c>
    </row>
    <row r="18" spans="1:10" x14ac:dyDescent="0.2">
      <c r="C18" s="29"/>
      <c r="D18" s="29"/>
      <c r="E18" s="32"/>
      <c r="F18" s="32"/>
      <c r="G18" s="32"/>
      <c r="H18" s="32"/>
      <c r="I18" s="32"/>
      <c r="J18" s="32"/>
    </row>
    <row r="19" spans="1:10" ht="12.75" customHeight="1" x14ac:dyDescent="0.2">
      <c r="A19" s="414" t="s">
        <v>178</v>
      </c>
      <c r="B19" s="414"/>
      <c r="C19" s="414"/>
      <c r="D19" s="414"/>
      <c r="E19" s="414"/>
      <c r="F19" s="414"/>
      <c r="G19" s="414"/>
      <c r="H19" s="414"/>
      <c r="I19" s="414"/>
      <c r="J19" s="32"/>
    </row>
    <row r="20" spans="1:10" ht="15.75" customHeight="1" x14ac:dyDescent="0.2">
      <c r="C20" s="29"/>
      <c r="D20" s="29"/>
      <c r="E20" s="32"/>
      <c r="F20" s="32"/>
      <c r="G20" s="32"/>
      <c r="H20" s="32"/>
      <c r="I20" s="32"/>
      <c r="J20" s="32"/>
    </row>
    <row r="21" spans="1:10" ht="12.75" customHeight="1" x14ac:dyDescent="0.2">
      <c r="A21" s="420" t="s">
        <v>114</v>
      </c>
      <c r="B21" s="396"/>
      <c r="C21" s="396"/>
      <c r="D21" s="396"/>
      <c r="J21" s="47"/>
    </row>
    <row r="22" spans="1:10" ht="14.25" customHeight="1" x14ac:dyDescent="0.2">
      <c r="A22" s="396"/>
      <c r="B22" s="396"/>
      <c r="C22" s="396"/>
      <c r="D22" s="396"/>
      <c r="J22" s="47"/>
    </row>
    <row r="23" spans="1:10" x14ac:dyDescent="0.2">
      <c r="F23" s="33"/>
      <c r="G23" s="33"/>
      <c r="H23" s="33"/>
      <c r="I23" s="33"/>
      <c r="J23" s="33"/>
    </row>
    <row r="24" spans="1:10" x14ac:dyDescent="0.2">
      <c r="C24" s="29"/>
      <c r="D24" s="29"/>
    </row>
    <row r="25" spans="1:10" ht="43.5" customHeight="1" x14ac:dyDescent="0.2">
      <c r="A25" s="399" t="s">
        <v>209</v>
      </c>
      <c r="B25" s="399"/>
      <c r="C25" s="399"/>
      <c r="D25" s="399"/>
      <c r="E25" s="399"/>
      <c r="F25" s="399"/>
      <c r="G25" s="399"/>
      <c r="H25" s="399"/>
      <c r="I25" s="399"/>
      <c r="J25" s="399"/>
    </row>
    <row r="27" spans="1:10" x14ac:dyDescent="0.2">
      <c r="A27" s="425" t="s">
        <v>207</v>
      </c>
      <c r="B27" s="396"/>
      <c r="C27" s="396"/>
      <c r="D27" s="396"/>
      <c r="E27" s="396"/>
    </row>
    <row r="28" spans="1:10" x14ac:dyDescent="0.2">
      <c r="A28" s="426"/>
      <c r="B28" s="426"/>
      <c r="C28" s="427"/>
      <c r="D28" s="426"/>
      <c r="E28" s="396"/>
    </row>
    <row r="30" spans="1:10" x14ac:dyDescent="0.2">
      <c r="A30" s="12" t="s">
        <v>632</v>
      </c>
    </row>
  </sheetData>
  <mergeCells count="9">
    <mergeCell ref="A27:E28"/>
    <mergeCell ref="A25:J25"/>
    <mergeCell ref="A1:J1"/>
    <mergeCell ref="A2:E2"/>
    <mergeCell ref="F2:J2"/>
    <mergeCell ref="A11:E11"/>
    <mergeCell ref="F11:J11"/>
    <mergeCell ref="A19:I19"/>
    <mergeCell ref="A21:D22"/>
  </mergeCells>
  <pageMargins left="0.7" right="0.7" top="0.75" bottom="0.75" header="0.3" footer="0.3"/>
  <pageSetup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A29" sqref="A29"/>
    </sheetView>
  </sheetViews>
  <sheetFormatPr defaultRowHeight="12.75" x14ac:dyDescent="0.2"/>
  <cols>
    <col min="1" max="1" width="20.7109375" style="22" bestFit="1" customWidth="1"/>
    <col min="2" max="2" width="11.140625" style="22" customWidth="1"/>
    <col min="3" max="3" width="9.7109375" style="22" customWidth="1"/>
    <col min="4" max="4" width="10.42578125" style="22" customWidth="1"/>
    <col min="5" max="5" width="9.140625" style="22"/>
    <col min="6" max="7" width="8.5703125" style="22" customWidth="1"/>
    <col min="8" max="8" width="9.140625" style="22"/>
    <col min="9" max="10" width="8.5703125" style="22" customWidth="1"/>
    <col min="11" max="16384" width="9.140625" style="22"/>
  </cols>
  <sheetData>
    <row r="1" spans="1:10" ht="27.75" customHeight="1" thickBot="1" x14ac:dyDescent="0.25">
      <c r="A1" s="418" t="s">
        <v>532</v>
      </c>
      <c r="B1" s="418"/>
      <c r="C1" s="424"/>
      <c r="D1" s="424"/>
      <c r="E1" s="424"/>
      <c r="F1" s="424"/>
      <c r="G1" s="424"/>
      <c r="H1" s="424"/>
      <c r="I1" s="424"/>
      <c r="J1" s="424"/>
    </row>
    <row r="2" spans="1:10" x14ac:dyDescent="0.2">
      <c r="A2" s="411" t="s">
        <v>358</v>
      </c>
      <c r="B2" s="411"/>
      <c r="C2" s="412"/>
      <c r="D2" s="412"/>
      <c r="E2" s="412"/>
      <c r="F2" s="428" t="s">
        <v>17</v>
      </c>
      <c r="G2" s="428"/>
      <c r="H2" s="428"/>
      <c r="I2" s="428"/>
      <c r="J2" s="428"/>
    </row>
    <row r="3" spans="1:10" ht="27" x14ac:dyDescent="0.2">
      <c r="A3" s="69" t="s">
        <v>108</v>
      </c>
      <c r="B3" s="70" t="s">
        <v>194</v>
      </c>
      <c r="C3" s="61" t="s">
        <v>527</v>
      </c>
      <c r="D3" s="61" t="s">
        <v>152</v>
      </c>
      <c r="E3" s="70" t="s">
        <v>22</v>
      </c>
      <c r="F3" s="71" t="s">
        <v>23</v>
      </c>
      <c r="G3" s="71" t="s">
        <v>24</v>
      </c>
      <c r="H3" s="71" t="s">
        <v>25</v>
      </c>
      <c r="I3" s="71" t="s">
        <v>26</v>
      </c>
      <c r="J3" s="71" t="s">
        <v>27</v>
      </c>
    </row>
    <row r="4" spans="1:10" x14ac:dyDescent="0.2">
      <c r="A4" s="36" t="s">
        <v>162</v>
      </c>
      <c r="B4" s="109" t="s">
        <v>359</v>
      </c>
      <c r="C4" s="148">
        <v>56</v>
      </c>
      <c r="D4" s="140">
        <v>54201</v>
      </c>
      <c r="E4" s="141">
        <v>1</v>
      </c>
      <c r="F4" s="141">
        <v>0</v>
      </c>
      <c r="G4" s="141">
        <v>0</v>
      </c>
      <c r="H4" s="141">
        <v>0</v>
      </c>
      <c r="I4" s="141">
        <v>1.5</v>
      </c>
      <c r="J4" s="141">
        <v>4.2</v>
      </c>
    </row>
    <row r="5" spans="1:10" x14ac:dyDescent="0.2">
      <c r="A5" s="36" t="s">
        <v>109</v>
      </c>
      <c r="B5" s="109" t="s">
        <v>360</v>
      </c>
      <c r="C5" s="148">
        <v>29</v>
      </c>
      <c r="D5" s="140">
        <v>25356</v>
      </c>
      <c r="E5" s="141">
        <v>1.1000000000000001</v>
      </c>
      <c r="F5" s="141">
        <v>0</v>
      </c>
      <c r="G5" s="141">
        <v>0</v>
      </c>
      <c r="H5" s="141">
        <v>0</v>
      </c>
      <c r="I5" s="141">
        <v>0</v>
      </c>
      <c r="J5" s="141">
        <v>4.8</v>
      </c>
    </row>
    <row r="6" spans="1:10" x14ac:dyDescent="0.2">
      <c r="A6" s="37" t="s">
        <v>110</v>
      </c>
      <c r="B6" s="109" t="s">
        <v>361</v>
      </c>
      <c r="C6" s="148">
        <v>11</v>
      </c>
      <c r="D6" s="140">
        <v>16264</v>
      </c>
      <c r="E6" s="141">
        <v>0.7</v>
      </c>
      <c r="F6" s="141">
        <v>0</v>
      </c>
      <c r="G6" s="141">
        <v>0</v>
      </c>
      <c r="H6" s="141">
        <v>0</v>
      </c>
      <c r="I6" s="141">
        <v>0</v>
      </c>
      <c r="J6" s="141">
        <v>2.1</v>
      </c>
    </row>
    <row r="7" spans="1:10" x14ac:dyDescent="0.2">
      <c r="A7" s="37" t="s">
        <v>111</v>
      </c>
      <c r="B7" s="109" t="s">
        <v>362</v>
      </c>
      <c r="C7" s="148">
        <v>8</v>
      </c>
      <c r="D7" s="140">
        <v>14719</v>
      </c>
      <c r="E7" s="141">
        <v>0.5</v>
      </c>
      <c r="F7" s="141">
        <v>0</v>
      </c>
      <c r="G7" s="141">
        <v>0</v>
      </c>
      <c r="H7" s="141">
        <v>0</v>
      </c>
      <c r="I7" s="141">
        <v>0</v>
      </c>
      <c r="J7" s="141">
        <v>1.3</v>
      </c>
    </row>
    <row r="8" spans="1:10" x14ac:dyDescent="0.2">
      <c r="A8" s="72" t="s">
        <v>112</v>
      </c>
      <c r="B8" s="110" t="s">
        <v>363</v>
      </c>
      <c r="C8" s="110">
        <v>3</v>
      </c>
      <c r="D8" s="146">
        <v>20906</v>
      </c>
      <c r="E8" s="153">
        <v>0.1</v>
      </c>
      <c r="F8" s="153">
        <v>0</v>
      </c>
      <c r="G8" s="153">
        <v>0</v>
      </c>
      <c r="H8" s="153">
        <v>0</v>
      </c>
      <c r="I8" s="153">
        <v>0</v>
      </c>
      <c r="J8" s="153">
        <v>0</v>
      </c>
    </row>
    <row r="9" spans="1:10" x14ac:dyDescent="0.2">
      <c r="C9" s="29"/>
      <c r="D9" s="29"/>
    </row>
    <row r="10" spans="1:10" x14ac:dyDescent="0.2">
      <c r="C10" s="29"/>
      <c r="D10" s="29"/>
    </row>
    <row r="11" spans="1:10" ht="14.25" customHeight="1" x14ac:dyDescent="0.2">
      <c r="A11" s="404" t="s">
        <v>210</v>
      </c>
      <c r="B11" s="404"/>
      <c r="C11" s="404"/>
      <c r="D11" s="404"/>
      <c r="E11" s="404"/>
      <c r="F11" s="430" t="s">
        <v>17</v>
      </c>
      <c r="G11" s="430"/>
      <c r="H11" s="430"/>
      <c r="I11" s="430"/>
      <c r="J11" s="430"/>
    </row>
    <row r="12" spans="1:10" ht="38.25" x14ac:dyDescent="0.2">
      <c r="A12" s="69" t="s">
        <v>108</v>
      </c>
      <c r="B12" s="70" t="s">
        <v>194</v>
      </c>
      <c r="C12" s="61" t="s">
        <v>152</v>
      </c>
      <c r="D12" s="61" t="s">
        <v>95</v>
      </c>
      <c r="E12" s="70" t="s">
        <v>22</v>
      </c>
      <c r="F12" s="71" t="s">
        <v>23</v>
      </c>
      <c r="G12" s="71" t="s">
        <v>24</v>
      </c>
      <c r="H12" s="71" t="s">
        <v>25</v>
      </c>
      <c r="I12" s="71" t="s">
        <v>26</v>
      </c>
      <c r="J12" s="71" t="s">
        <v>27</v>
      </c>
    </row>
    <row r="13" spans="1:10" x14ac:dyDescent="0.2">
      <c r="A13" s="36" t="s">
        <v>162</v>
      </c>
      <c r="B13" s="98" t="s">
        <v>369</v>
      </c>
      <c r="C13" s="117">
        <v>54201</v>
      </c>
      <c r="D13" s="117">
        <v>141750</v>
      </c>
      <c r="E13" s="154">
        <v>0.38</v>
      </c>
      <c r="F13" s="154">
        <v>0.21</v>
      </c>
      <c r="G13" s="154">
        <v>0.3</v>
      </c>
      <c r="H13" s="154">
        <v>0.39</v>
      </c>
      <c r="I13" s="154">
        <v>0.5</v>
      </c>
      <c r="J13" s="154">
        <v>0.68</v>
      </c>
    </row>
    <row r="14" spans="1:10" x14ac:dyDescent="0.2">
      <c r="A14" s="36" t="s">
        <v>109</v>
      </c>
      <c r="B14" s="98" t="s">
        <v>370</v>
      </c>
      <c r="C14" s="117">
        <v>25356</v>
      </c>
      <c r="D14" s="117">
        <v>116371</v>
      </c>
      <c r="E14" s="154">
        <v>0.22</v>
      </c>
      <c r="F14" s="154">
        <v>7.0000000000000007E-2</v>
      </c>
      <c r="G14" s="154">
        <v>0.12</v>
      </c>
      <c r="H14" s="154">
        <v>0.2</v>
      </c>
      <c r="I14" s="154">
        <v>0.31</v>
      </c>
      <c r="J14" s="154">
        <v>0.4</v>
      </c>
    </row>
    <row r="15" spans="1:10" x14ac:dyDescent="0.2">
      <c r="A15" s="37" t="s">
        <v>110</v>
      </c>
      <c r="B15" s="98" t="s">
        <v>371</v>
      </c>
      <c r="C15" s="117">
        <v>16264</v>
      </c>
      <c r="D15" s="117">
        <v>165757</v>
      </c>
      <c r="E15" s="154">
        <v>0.1</v>
      </c>
      <c r="F15" s="154">
        <v>0.02</v>
      </c>
      <c r="G15" s="154">
        <v>0.04</v>
      </c>
      <c r="H15" s="154">
        <v>0.08</v>
      </c>
      <c r="I15" s="154">
        <v>0.15</v>
      </c>
      <c r="J15" s="154">
        <v>0.25</v>
      </c>
    </row>
    <row r="16" spans="1:10" x14ac:dyDescent="0.2">
      <c r="A16" s="37" t="s">
        <v>111</v>
      </c>
      <c r="B16" s="98" t="s">
        <v>372</v>
      </c>
      <c r="C16" s="117">
        <v>14719</v>
      </c>
      <c r="D16" s="117">
        <v>235384</v>
      </c>
      <c r="E16" s="154">
        <v>0.06</v>
      </c>
      <c r="F16" s="154">
        <v>0.01</v>
      </c>
      <c r="G16" s="154">
        <v>0.02</v>
      </c>
      <c r="H16" s="154">
        <v>0.03</v>
      </c>
      <c r="I16" s="154">
        <v>7.0000000000000007E-2</v>
      </c>
      <c r="J16" s="154">
        <v>0.18</v>
      </c>
    </row>
    <row r="17" spans="1:10" x14ac:dyDescent="0.2">
      <c r="A17" s="72" t="s">
        <v>112</v>
      </c>
      <c r="B17" s="96" t="s">
        <v>373</v>
      </c>
      <c r="C17" s="119">
        <v>20906</v>
      </c>
      <c r="D17" s="119">
        <v>206619</v>
      </c>
      <c r="E17" s="155">
        <v>0.1</v>
      </c>
      <c r="F17" s="155">
        <v>0.02</v>
      </c>
      <c r="G17" s="155">
        <v>0.03</v>
      </c>
      <c r="H17" s="155">
        <v>0.05</v>
      </c>
      <c r="I17" s="155">
        <v>0.11</v>
      </c>
      <c r="J17" s="155">
        <v>0.2</v>
      </c>
    </row>
    <row r="18" spans="1:10" x14ac:dyDescent="0.2">
      <c r="A18" s="37"/>
      <c r="C18" s="29"/>
      <c r="D18" s="29"/>
      <c r="E18" s="32"/>
      <c r="F18" s="32"/>
      <c r="G18" s="32"/>
      <c r="H18" s="32"/>
      <c r="I18" s="32"/>
      <c r="J18" s="32"/>
    </row>
    <row r="19" spans="1:10" ht="15.75" customHeight="1" x14ac:dyDescent="0.2">
      <c r="A19" s="414" t="s">
        <v>535</v>
      </c>
      <c r="B19" s="414"/>
      <c r="C19" s="414"/>
      <c r="D19" s="414"/>
      <c r="E19" s="414"/>
      <c r="F19" s="414"/>
      <c r="G19" s="414"/>
      <c r="H19" s="414"/>
      <c r="I19" s="414"/>
      <c r="J19" s="414"/>
    </row>
    <row r="20" spans="1:10" x14ac:dyDescent="0.2">
      <c r="C20" s="29"/>
      <c r="D20" s="29"/>
    </row>
    <row r="21" spans="1:10" x14ac:dyDescent="0.2">
      <c r="A21" s="420" t="s">
        <v>153</v>
      </c>
      <c r="B21" s="396"/>
      <c r="C21" s="396"/>
      <c r="D21" s="396"/>
    </row>
    <row r="22" spans="1:10" x14ac:dyDescent="0.2">
      <c r="A22" s="396"/>
      <c r="B22" s="396"/>
      <c r="C22" s="396"/>
      <c r="D22" s="396"/>
    </row>
    <row r="23" spans="1:10" x14ac:dyDescent="0.2">
      <c r="C23" s="29"/>
      <c r="D23" s="29"/>
    </row>
    <row r="24" spans="1:10" ht="43.5" customHeight="1" x14ac:dyDescent="0.2">
      <c r="A24" s="399" t="s">
        <v>212</v>
      </c>
      <c r="B24" s="399"/>
      <c r="C24" s="399"/>
      <c r="D24" s="399"/>
      <c r="E24" s="399"/>
      <c r="F24" s="399"/>
      <c r="G24" s="399"/>
      <c r="H24" s="399"/>
      <c r="I24" s="399"/>
      <c r="J24" s="399"/>
    </row>
    <row r="26" spans="1:10" x14ac:dyDescent="0.2">
      <c r="A26" s="420" t="s">
        <v>211</v>
      </c>
      <c r="B26" s="396"/>
      <c r="C26" s="396"/>
      <c r="D26" s="396"/>
      <c r="E26" s="396"/>
      <c r="F26" s="396"/>
    </row>
    <row r="27" spans="1:10" x14ac:dyDescent="0.2">
      <c r="A27" s="396"/>
      <c r="B27" s="396"/>
      <c r="C27" s="396"/>
      <c r="D27" s="396"/>
      <c r="E27" s="396"/>
      <c r="F27" s="396"/>
    </row>
    <row r="29" spans="1:10" x14ac:dyDescent="0.2">
      <c r="A29" s="12" t="s">
        <v>632</v>
      </c>
    </row>
  </sheetData>
  <mergeCells count="9">
    <mergeCell ref="A1:J1"/>
    <mergeCell ref="A2:E2"/>
    <mergeCell ref="F2:J2"/>
    <mergeCell ref="A21:D22"/>
    <mergeCell ref="A26:F27"/>
    <mergeCell ref="A19:J19"/>
    <mergeCell ref="F11:J11"/>
    <mergeCell ref="A11:E11"/>
    <mergeCell ref="A24:J24"/>
  </mergeCells>
  <pageMargins left="0.7" right="0.7" top="0.75" bottom="0.75" header="0.3" footer="0.3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4</vt:i4>
      </vt:variant>
    </vt:vector>
  </HeadingPairs>
  <TitlesOfParts>
    <vt:vector size="31" baseType="lpstr">
      <vt:lpstr>Table1-Hospitals by Type</vt:lpstr>
      <vt:lpstr>Table2-Hospitals by Bedsize</vt:lpstr>
      <vt:lpstr>Table3-CLAB ICUOther</vt:lpstr>
      <vt:lpstr>Table4-CLAB SCA_ONC</vt:lpstr>
      <vt:lpstr>Table5-CAU non-NICU</vt:lpstr>
      <vt:lpstr>Table6-pedVAP non-NICU</vt:lpstr>
      <vt:lpstr>Table7-CLAB NICU L3</vt:lpstr>
      <vt:lpstr>Table8-CLAB NICU L2-3</vt:lpstr>
      <vt:lpstr>Table9-VAP NICU L3</vt:lpstr>
      <vt:lpstr>Table10-VAP NICU L2-3</vt:lpstr>
      <vt:lpstr>Table 11-LTACHs</vt:lpstr>
      <vt:lpstr>Table12- IRFs</vt:lpstr>
      <vt:lpstr>Table13-CAHs</vt:lpstr>
      <vt:lpstr>Table14-CLAB Sites by locType</vt:lpstr>
      <vt:lpstr>Table15-CAU Sites by LocType</vt:lpstr>
      <vt:lpstr>Table16-PedVAPSites by LocType</vt:lpstr>
      <vt:lpstr>Table17-DA Sites for LTACHs</vt:lpstr>
      <vt:lpstr>Table18-DA Sites for IRFs</vt:lpstr>
      <vt:lpstr>Table19-DA Sites for CAHs</vt:lpstr>
      <vt:lpstr>Table_S1-CLAB Sites ICU-Other</vt:lpstr>
      <vt:lpstr>Table_S2-CLAB Sites SCA_ONC</vt:lpstr>
      <vt:lpstr>Table_S3-CAU Sites non-NICU</vt:lpstr>
      <vt:lpstr>Table_S4-VAP Sites non-NICU</vt:lpstr>
      <vt:lpstr>Table_S5-CLAB Sites NICU L3</vt:lpstr>
      <vt:lpstr>Table_S6-CLAB Sites NICU L2-3</vt:lpstr>
      <vt:lpstr>Table_S7-VAP Sites NICU L3</vt:lpstr>
      <vt:lpstr>Table_S8-VAP Sites NICU L2-3</vt:lpstr>
      <vt:lpstr>'Table_S1-CLAB Sites ICU-Other'!Print_Area</vt:lpstr>
      <vt:lpstr>'Table_S3-CAU Sites non-NICU'!Print_Area</vt:lpstr>
      <vt:lpstr>'Table3-CLAB ICUOther'!Print_Area</vt:lpstr>
      <vt:lpstr>'Table3-CLAB ICUOther'!Table_3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Dudeck, Margaret A. (CDC/OID/NCEZID)</dc:creator>
  <cp:lastModifiedBy>CDC User</cp:lastModifiedBy>
  <cp:lastPrinted>2015-03-02T15:36:05Z</cp:lastPrinted>
  <dcterms:created xsi:type="dcterms:W3CDTF">2009-07-14T13:54:49Z</dcterms:created>
  <dcterms:modified xsi:type="dcterms:W3CDTF">2015-03-26T19:06:05Z</dcterms:modified>
</cp:coreProperties>
</file>