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40" windowHeight="11772" activeTab="0"/>
  </bookViews>
  <sheets>
    <sheet name="DEFF known" sheetId="1" r:id="rId1"/>
    <sheet name="DEFF unknown" sheetId="2" r:id="rId2"/>
    <sheet name="SRS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<sst xmlns="http://schemas.openxmlformats.org/spreadsheetml/2006/main" count="38" uniqueCount="22">
  <si>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Design Effect Known</t>
  </si>
  <si>
    <t>Enter the sample size, the prevalence, the desing effect and the number of clusters</t>
  </si>
  <si>
    <t>Total Sample Size</t>
  </si>
  <si>
    <t>Prevalence</t>
  </si>
  <si>
    <t>Design Effect</t>
  </si>
  <si>
    <t>Number of Clusters</t>
  </si>
  <si>
    <t>n</t>
  </si>
  <si>
    <t>p</t>
  </si>
  <si>
    <t>Deff</t>
  </si>
  <si>
    <t>C</t>
  </si>
  <si>
    <t>Threshold</t>
  </si>
  <si>
    <t>t-value</t>
  </si>
  <si>
    <t>Probability of exceeding the theshold</t>
  </si>
  <si>
    <t>Confidence Interval Known, but Design Effect Unknown</t>
  </si>
  <si>
    <t>Enter the sample size, the prevalence, lower confidence, upper confidence limit and the number of clusters</t>
  </si>
  <si>
    <t>95% Confidence Interval</t>
  </si>
  <si>
    <t>Estimated Design Effect</t>
  </si>
  <si>
    <t>lower</t>
  </si>
  <si>
    <t>upper</t>
  </si>
  <si>
    <t>Simple Random  or Systematic Sample</t>
  </si>
  <si>
    <t>Enter the sample size and the prevalence</t>
  </si>
  <si>
    <t>prevalence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</si>
</sst>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0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0" fontId="0" fillId="33" borderId="10" xfId="0" applyNumberFormat="1" applyFill="1" applyBorder="1" applyAlignment="1">
      <alignment/>
    </xf>
    <xf numFmtId="164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7" fillId="0" borderId="0" xfId="0" applyFont="1" applyFill="1" applyAlignment="1">
      <alignment/>
    </xf>
    <xf numFmtId="2" fontId="0" fillId="35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2"/>
  <sheetViews>
    <sheetView tabSelected="1" zoomScale="150" zoomScaleNormal="150" zoomScalePageLayoutView="0" workbookViewId="0" topLeftCell="A6">
      <selection activeCell="C12" sqref="C12:C29"/>
    </sheetView>
  </sheetViews>
  <sheetFormatPr defaultColWidth="9.140625" defaultRowHeight="12.75"/>
  <sheetData>
    <row r="3" spans="1:4" ht="21">
      <c r="A3" s="1" t="s">
        <v>0</v>
      </c>
      <c r="B3" s="1"/>
      <c r="C3" s="2"/>
      <c r="D3" s="2"/>
    </row>
    <row r="4" spans="1:4" ht="21">
      <c r="A4" s="3" t="s">
        <v>1</v>
      </c>
      <c r="B4" s="4"/>
      <c r="C4" s="5"/>
      <c r="D4" s="5"/>
    </row>
    <row r="5" spans="1:4" ht="39">
      <c r="A5" s="6" t="s">
        <v>2</v>
      </c>
      <c r="B5" s="7" t="s">
        <v>3</v>
      </c>
      <c r="C5" s="6" t="s">
        <v>4</v>
      </c>
      <c r="D5" s="6" t="s">
        <v>5</v>
      </c>
    </row>
    <row r="7" spans="1:4" ht="12.75">
      <c r="A7" s="7" t="s">
        <v>6</v>
      </c>
      <c r="B7" s="7" t="s">
        <v>7</v>
      </c>
      <c r="C7" s="7" t="s">
        <v>8</v>
      </c>
      <c r="D7" s="7" t="s">
        <v>9</v>
      </c>
    </row>
    <row r="8" spans="1:4" ht="12.75">
      <c r="A8" s="8">
        <v>198</v>
      </c>
      <c r="B8" s="16">
        <v>0.15</v>
      </c>
      <c r="C8" s="9">
        <v>1.34</v>
      </c>
      <c r="D8" s="10">
        <v>33</v>
      </c>
    </row>
    <row r="9" ht="12.75">
      <c r="J9" s="15"/>
    </row>
    <row r="11" spans="1:3" ht="12.75">
      <c r="A11" t="s">
        <v>10</v>
      </c>
      <c r="B11" t="s">
        <v>11</v>
      </c>
      <c r="C11" t="s">
        <v>12</v>
      </c>
    </row>
    <row r="12" spans="1:3" ht="12.75">
      <c r="A12" s="17">
        <v>0.025</v>
      </c>
      <c r="B12" s="12">
        <f>((ABS(($B$8)-A12))/SQRT($C$8*(A12*(1-A12))/$A$8))</f>
        <v>9.732353986662178</v>
      </c>
      <c r="C12" s="22">
        <f>IF($B$8&lt;A12,(TDIST(B12,$D$8-1,1)),1-TDIST(B12,$D$8-1,1))</f>
        <v>0.9999999999780783</v>
      </c>
    </row>
    <row r="13" spans="1:3" ht="12.75">
      <c r="A13" s="17">
        <v>0.05</v>
      </c>
      <c r="B13" s="12">
        <f aca="true" t="shared" si="0" ref="B13:B29">((ABS(($B$8)-A13))/SQRT($C$8*(A13*(1-A13))/$A$8))</f>
        <v>5.577420532446702</v>
      </c>
      <c r="C13" s="22">
        <f aca="true" t="shared" si="1" ref="C13:C29">IF($B$8&lt;A13,(TDIST(B13,$D$8-1,1)),1-TDIST(B13,$D$8-1,1))</f>
        <v>0.9999981493478151</v>
      </c>
    </row>
    <row r="14" spans="1:3" ht="12.75">
      <c r="A14" s="17">
        <v>0.075</v>
      </c>
      <c r="B14" s="12">
        <f t="shared" si="0"/>
        <v>3.461305729601429</v>
      </c>
      <c r="C14" s="22">
        <f t="shared" si="1"/>
        <v>0.9992269685885345</v>
      </c>
    </row>
    <row r="15" spans="1:3" ht="12.75">
      <c r="A15" s="17">
        <v>0.1</v>
      </c>
      <c r="B15" s="12">
        <f t="shared" si="0"/>
        <v>2.0259510388803315</v>
      </c>
      <c r="C15" s="22">
        <f t="shared" si="1"/>
        <v>0.9744124922697235</v>
      </c>
    </row>
    <row r="16" spans="1:3" ht="12.75">
      <c r="A16" s="17">
        <v>0.125</v>
      </c>
      <c r="B16" s="12">
        <f t="shared" si="0"/>
        <v>0.9188850201034813</v>
      </c>
      <c r="C16" s="22">
        <f t="shared" si="1"/>
        <v>0.8174847418605222</v>
      </c>
    </row>
    <row r="17" spans="1:3" ht="12.75">
      <c r="A17" s="17">
        <v>0.15</v>
      </c>
      <c r="B17" s="12">
        <f t="shared" si="0"/>
        <v>0</v>
      </c>
      <c r="C17" s="22">
        <f t="shared" si="1"/>
        <v>0.5</v>
      </c>
    </row>
    <row r="18" spans="1:3" ht="12.75">
      <c r="A18" s="17">
        <v>0.175</v>
      </c>
      <c r="B18" s="12">
        <f t="shared" si="0"/>
        <v>0.7997867519620916</v>
      </c>
      <c r="C18" s="22">
        <f t="shared" si="1"/>
        <v>0.21486587589600448</v>
      </c>
    </row>
    <row r="19" spans="1:3" ht="12.75">
      <c r="A19" s="17">
        <v>0.2</v>
      </c>
      <c r="B19" s="12">
        <f t="shared" si="0"/>
        <v>1.5194632791602496</v>
      </c>
      <c r="C19" s="22">
        <f t="shared" si="1"/>
        <v>0.06923284291715676</v>
      </c>
    </row>
    <row r="20" spans="1:3" ht="12.75">
      <c r="A20" s="17">
        <v>0.225</v>
      </c>
      <c r="B20" s="12">
        <f t="shared" si="0"/>
        <v>2.1832292893773633</v>
      </c>
      <c r="C20" s="22">
        <f t="shared" si="1"/>
        <v>0.018233227819027028</v>
      </c>
    </row>
    <row r="21" spans="1:3" ht="12.75">
      <c r="A21" s="17">
        <v>0.25</v>
      </c>
      <c r="B21" s="12">
        <f t="shared" si="0"/>
        <v>2.8072401063901484</v>
      </c>
      <c r="C21" s="22">
        <f t="shared" si="1"/>
        <v>0.00421978041930159</v>
      </c>
    </row>
    <row r="22" spans="1:3" ht="12.75">
      <c r="A22" s="17">
        <v>0.275</v>
      </c>
      <c r="B22" s="12">
        <f t="shared" si="0"/>
        <v>3.4029444426969935</v>
      </c>
      <c r="C22" s="22">
        <f t="shared" si="1"/>
        <v>0.0009042643455863086</v>
      </c>
    </row>
    <row r="23" spans="1:3" ht="12.75">
      <c r="A23" s="17">
        <v>0.3</v>
      </c>
      <c r="B23" s="12">
        <f t="shared" si="0"/>
        <v>3.978888852832948</v>
      </c>
      <c r="C23" s="22">
        <f t="shared" si="1"/>
        <v>0.00018581214915815218</v>
      </c>
    </row>
    <row r="24" spans="1:3" ht="12.75">
      <c r="A24" s="17">
        <v>0.325</v>
      </c>
      <c r="B24" s="12">
        <f t="shared" si="0"/>
        <v>4.541765193775684</v>
      </c>
      <c r="C24" s="22">
        <f t="shared" si="1"/>
        <v>3.743387739779935E-05</v>
      </c>
    </row>
    <row r="25" spans="1:3" ht="12.75">
      <c r="A25" s="17">
        <v>0.35</v>
      </c>
      <c r="B25" s="12">
        <f t="shared" si="0"/>
        <v>5.097057009598248</v>
      </c>
      <c r="C25" s="22">
        <f t="shared" si="1"/>
        <v>7.492638274592289E-06</v>
      </c>
    </row>
    <row r="26" spans="1:3" ht="12.75">
      <c r="A26" s="17">
        <v>0.375</v>
      </c>
      <c r="B26" s="12">
        <f t="shared" si="0"/>
        <v>5.649461736346902</v>
      </c>
      <c r="C26" s="22">
        <f t="shared" si="1"/>
        <v>1.500791348204538E-06</v>
      </c>
    </row>
    <row r="27" spans="1:3" ht="12.75">
      <c r="A27" s="17">
        <v>0.4</v>
      </c>
      <c r="B27" s="12">
        <f t="shared" si="0"/>
        <v>6.203182861397873</v>
      </c>
      <c r="C27" s="22">
        <f t="shared" si="1"/>
        <v>3.017751470513508E-07</v>
      </c>
    </row>
    <row r="28" spans="1:3" ht="12.75">
      <c r="A28" s="17">
        <v>0.425</v>
      </c>
      <c r="B28" s="12">
        <f t="shared" si="0"/>
        <v>6.76214536350455</v>
      </c>
      <c r="C28" s="22">
        <f t="shared" si="1"/>
        <v>6.093728171527823E-08</v>
      </c>
    </row>
    <row r="29" spans="1:3" ht="12.75">
      <c r="A29" s="17">
        <v>0.45</v>
      </c>
      <c r="B29" s="12">
        <f t="shared" si="0"/>
        <v>7.330166661378314</v>
      </c>
      <c r="C29" s="22">
        <f t="shared" si="1"/>
        <v>1.2338046604867132E-08</v>
      </c>
    </row>
    <row r="30" ht="12.75">
      <c r="B30" s="12"/>
    </row>
    <row r="31" ht="12.75">
      <c r="B31" s="12"/>
    </row>
    <row r="32" ht="12.75">
      <c r="B32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9"/>
  <sheetViews>
    <sheetView zoomScalePageLayoutView="0" workbookViewId="0" topLeftCell="A1">
      <selection activeCell="H24" sqref="H24"/>
    </sheetView>
  </sheetViews>
  <sheetFormatPr defaultColWidth="9.140625" defaultRowHeight="12.75"/>
  <sheetData>
    <row r="3" spans="1:10" ht="20.25">
      <c r="A3" s="20" t="s">
        <v>13</v>
      </c>
      <c r="B3" s="13"/>
      <c r="C3" s="13"/>
      <c r="D3" s="13"/>
      <c r="E3" s="13"/>
      <c r="F3" s="2"/>
      <c r="G3" s="2"/>
      <c r="H3" s="2"/>
      <c r="I3" s="2"/>
      <c r="J3" s="2"/>
    </row>
    <row r="4" ht="12.75">
      <c r="A4" s="21" t="s">
        <v>14</v>
      </c>
    </row>
    <row r="5" spans="1:6" ht="39">
      <c r="A5" s="6" t="s">
        <v>2</v>
      </c>
      <c r="B5" s="19" t="s">
        <v>3</v>
      </c>
      <c r="C5" s="18" t="s">
        <v>15</v>
      </c>
      <c r="E5" s="6" t="s">
        <v>5</v>
      </c>
      <c r="F5" s="6" t="s">
        <v>16</v>
      </c>
    </row>
    <row r="7" spans="1:6" ht="12.75">
      <c r="A7" s="7" t="s">
        <v>6</v>
      </c>
      <c r="B7" s="7" t="s">
        <v>21</v>
      </c>
      <c r="C7" s="7" t="s">
        <v>17</v>
      </c>
      <c r="D7" s="7" t="s">
        <v>18</v>
      </c>
      <c r="E7" s="7" t="s">
        <v>9</v>
      </c>
      <c r="F7" s="7" t="s">
        <v>8</v>
      </c>
    </row>
    <row r="8" spans="1:6" ht="12.75">
      <c r="A8" s="8">
        <v>360</v>
      </c>
      <c r="B8" s="16">
        <v>0.12</v>
      </c>
      <c r="C8" s="16">
        <v>0.08</v>
      </c>
      <c r="D8" s="16">
        <v>0.16</v>
      </c>
      <c r="E8" s="8">
        <v>30</v>
      </c>
      <c r="F8" s="14">
        <f>(((($B$8-$C$8)+($D$8-$B$8))/2)/TINV(0.05,($E$8-1)))^2/((($B$8)*(1-$B$8))/$A$8)</f>
        <v>1.3039904425704432</v>
      </c>
    </row>
    <row r="11" spans="1:3" ht="12.75">
      <c r="A11" t="s">
        <v>10</v>
      </c>
      <c r="B11" t="s">
        <v>11</v>
      </c>
      <c r="C11" t="s">
        <v>12</v>
      </c>
    </row>
    <row r="12" spans="1:3" ht="12.75">
      <c r="A12" s="17">
        <v>0.025</v>
      </c>
      <c r="B12" s="12">
        <f>((ABS(($B$8)-A12))/SQRT($F$8*(A12*(1-A12))/$A$8))</f>
        <v>10.110330190712528</v>
      </c>
      <c r="C12" s="22">
        <f>IF($B$8&lt;A12,(TDIST(B12,$E$8-1,1)),1-TDIST(B12,$E$8-1,1))</f>
        <v>0.999999999974288</v>
      </c>
    </row>
    <row r="13" spans="1:3" ht="12.75">
      <c r="A13" s="17">
        <v>0.05</v>
      </c>
      <c r="B13" s="12">
        <f aca="true" t="shared" si="0" ref="B13:B29">((ABS(($B$8)-A13))/SQRT($F$8*(A13*(1-A13))/$A$8))</f>
        <v>5.3366077360089355</v>
      </c>
      <c r="C13" s="22">
        <f aca="true" t="shared" si="1" ref="C13:C29">IF($B$8&lt;A13,(TDIST(B13,$E$8-1,1)),1-TDIST(B13,$E$8-1,1))</f>
        <v>0.99999502268115</v>
      </c>
    </row>
    <row r="14" spans="1:3" ht="12.75">
      <c r="A14" s="17">
        <v>0.075</v>
      </c>
      <c r="B14" s="12">
        <f t="shared" si="0"/>
        <v>2.83873636964166</v>
      </c>
      <c r="C14" s="22">
        <f t="shared" si="1"/>
        <v>0.9959057381942332</v>
      </c>
    </row>
    <row r="15" spans="1:3" ht="12.75">
      <c r="A15" s="17">
        <v>0.1</v>
      </c>
      <c r="B15" s="12">
        <f t="shared" si="0"/>
        <v>1.107701610599063</v>
      </c>
      <c r="C15" s="22">
        <f t="shared" si="1"/>
        <v>0.8614530572315637</v>
      </c>
    </row>
    <row r="16" spans="1:3" ht="12.75">
      <c r="A16" s="17">
        <v>0.125</v>
      </c>
      <c r="B16" s="12">
        <f t="shared" si="0"/>
        <v>0.25120311330092865</v>
      </c>
      <c r="C16" s="22">
        <f t="shared" si="1"/>
        <v>0.4017142806892021</v>
      </c>
    </row>
    <row r="17" spans="1:3" ht="12.75">
      <c r="A17" s="17">
        <v>0.15</v>
      </c>
      <c r="B17" s="12">
        <f t="shared" si="0"/>
        <v>1.3959832539308568</v>
      </c>
      <c r="C17" s="22">
        <f t="shared" si="1"/>
        <v>0.08665786956799425</v>
      </c>
    </row>
    <row r="18" spans="1:3" ht="12.75">
      <c r="A18" s="17">
        <v>0.175</v>
      </c>
      <c r="B18" s="12">
        <f t="shared" si="0"/>
        <v>2.405086702270956</v>
      </c>
      <c r="C18" s="22">
        <f t="shared" si="1"/>
        <v>0.011387443828252799</v>
      </c>
    </row>
    <row r="19" spans="1:3" ht="12.75">
      <c r="A19" s="17">
        <v>0.2</v>
      </c>
      <c r="B19" s="12">
        <f t="shared" si="0"/>
        <v>3.323104831797191</v>
      </c>
      <c r="C19" s="22">
        <f t="shared" si="1"/>
        <v>0.0012090740648251443</v>
      </c>
    </row>
    <row r="20" spans="1:3" ht="12.75">
      <c r="A20" s="17">
        <v>0.225</v>
      </c>
      <c r="B20" s="12">
        <f t="shared" si="0"/>
        <v>4.177930728870987</v>
      </c>
      <c r="C20" s="22">
        <f t="shared" si="1"/>
        <v>0.0001231436636373117</v>
      </c>
    </row>
    <row r="21" spans="1:3" ht="12.75">
      <c r="A21" s="17">
        <v>0.25</v>
      </c>
      <c r="B21" s="12">
        <f t="shared" si="0"/>
        <v>4.988348219876981</v>
      </c>
      <c r="C21" s="22">
        <f t="shared" si="1"/>
        <v>1.310067037040546E-05</v>
      </c>
    </row>
    <row r="22" spans="1:3" ht="12.75">
      <c r="A22" s="17">
        <v>0.275</v>
      </c>
      <c r="B22" s="12">
        <f t="shared" si="0"/>
        <v>5.767802676177831</v>
      </c>
      <c r="C22" s="22">
        <f t="shared" si="1"/>
        <v>1.5085663568775526E-06</v>
      </c>
    </row>
    <row r="23" spans="1:3" ht="12.75">
      <c r="A23" s="17">
        <v>0.3</v>
      </c>
      <c r="B23" s="12">
        <f t="shared" si="0"/>
        <v>6.526448328850337</v>
      </c>
      <c r="C23" s="22">
        <f t="shared" si="1"/>
        <v>1.8995509830738214E-07</v>
      </c>
    </row>
    <row r="24" spans="1:3" ht="12.75">
      <c r="A24" s="17">
        <v>0.325</v>
      </c>
      <c r="B24" s="12">
        <f t="shared" si="0"/>
        <v>7.272342768758134</v>
      </c>
      <c r="C24" s="22">
        <f t="shared" si="1"/>
        <v>2.6101688251720372E-08</v>
      </c>
    </row>
    <row r="25" spans="1:3" ht="12.75">
      <c r="A25" s="17">
        <v>0.35</v>
      </c>
      <c r="B25" s="12">
        <f t="shared" si="0"/>
        <v>8.012188933823772</v>
      </c>
      <c r="C25" s="22">
        <f t="shared" si="1"/>
        <v>3.884656030445602E-09</v>
      </c>
    </row>
    <row r="26" spans="1:3" ht="12.75">
      <c r="A26" s="17">
        <v>0.375</v>
      </c>
      <c r="B26" s="12">
        <f t="shared" si="0"/>
        <v>8.751824176451306</v>
      </c>
      <c r="C26" s="22">
        <f t="shared" si="1"/>
        <v>6.201616301135586E-10</v>
      </c>
    </row>
    <row r="27" spans="1:3" ht="12.75">
      <c r="A27" s="17">
        <v>0.4</v>
      </c>
      <c r="B27" s="12">
        <f t="shared" si="0"/>
        <v>9.496563066293845</v>
      </c>
      <c r="C27" s="22">
        <f t="shared" si="1"/>
        <v>1.05119579523988E-10</v>
      </c>
    </row>
    <row r="28" spans="1:3" ht="12.75">
      <c r="A28" s="17">
        <v>0.425</v>
      </c>
      <c r="B28" s="12">
        <f t="shared" si="0"/>
        <v>10.251454729992766</v>
      </c>
      <c r="C28" s="22">
        <f t="shared" si="1"/>
        <v>1.872877973808092E-11</v>
      </c>
    </row>
    <row r="29" spans="1:3" ht="12.75">
      <c r="A29" s="17">
        <v>0.45</v>
      </c>
      <c r="B29" s="12">
        <f t="shared" si="0"/>
        <v>11.021491866088375</v>
      </c>
      <c r="C29" s="22">
        <f t="shared" si="1"/>
        <v>3.4736029308947735E-12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9"/>
  <sheetViews>
    <sheetView zoomScale="150" zoomScaleNormal="150" zoomScalePageLayoutView="0" workbookViewId="0" topLeftCell="A6">
      <selection activeCell="E9" sqref="E9"/>
    </sheetView>
  </sheetViews>
  <sheetFormatPr defaultColWidth="9.140625" defaultRowHeight="12.75"/>
  <sheetData>
    <row r="3" spans="1:6" ht="21">
      <c r="A3" s="1" t="s">
        <v>19</v>
      </c>
      <c r="B3" s="13"/>
      <c r="C3" s="13"/>
      <c r="D3" s="13"/>
      <c r="E3" s="13"/>
      <c r="F3" s="2"/>
    </row>
    <row r="4" ht="15">
      <c r="A4" s="3" t="s">
        <v>20</v>
      </c>
    </row>
    <row r="5" spans="1:2" ht="39">
      <c r="A5" s="6" t="s">
        <v>2</v>
      </c>
      <c r="B5" s="7" t="s">
        <v>3</v>
      </c>
    </row>
    <row r="7" spans="1:2" ht="12.75">
      <c r="A7" s="7" t="s">
        <v>6</v>
      </c>
      <c r="B7" s="7" t="s">
        <v>7</v>
      </c>
    </row>
    <row r="8" spans="1:2" ht="12.75">
      <c r="A8" s="8">
        <v>100</v>
      </c>
      <c r="B8" s="11">
        <v>0.18</v>
      </c>
    </row>
    <row r="11" spans="1:3" ht="12.75">
      <c r="A11" t="s">
        <v>10</v>
      </c>
      <c r="B11" t="s">
        <v>11</v>
      </c>
      <c r="C11" t="s">
        <v>12</v>
      </c>
    </row>
    <row r="12" spans="1:3" ht="12.75">
      <c r="A12" s="17">
        <v>0.025</v>
      </c>
      <c r="B12" s="12">
        <f>(ABS(($B$8)-A12)/SQRT(((A12*(1-A12))/$A$8)))</f>
        <v>9.927945535915402</v>
      </c>
      <c r="C12" s="22">
        <f>IF($B$8&lt;A12,(TDIST(B12,$A$8-1,1)),1-TDIST(B12,$A$8-1,1))</f>
        <v>0.9999999999999999</v>
      </c>
    </row>
    <row r="13" spans="1:3" ht="12.75">
      <c r="A13" s="17">
        <v>0.05</v>
      </c>
      <c r="B13" s="12">
        <f aca="true" t="shared" si="0" ref="B13:B29">(ABS(($B$8)-A13)/SQRT(((A13*(1-A13))/$A$8)))</f>
        <v>5.964809080634606</v>
      </c>
      <c r="C13" s="22">
        <f aca="true" t="shared" si="1" ref="C13:C29">IF($B$8&lt;A13,(TDIST(B13,$A$8-1,1)),1-TDIST(B13,$A$8-1,1))</f>
        <v>0.9999999809798793</v>
      </c>
    </row>
    <row r="14" spans="1:3" ht="12.75">
      <c r="A14" s="17">
        <v>0.075</v>
      </c>
      <c r="B14" s="12">
        <f t="shared" si="0"/>
        <v>3.9864635821604955</v>
      </c>
      <c r="C14" s="22">
        <f t="shared" si="1"/>
        <v>0.9999357950176541</v>
      </c>
    </row>
    <row r="15" spans="1:3" ht="12.75">
      <c r="A15" s="17">
        <v>0.1</v>
      </c>
      <c r="B15" s="12">
        <f t="shared" si="0"/>
        <v>2.666666666666666</v>
      </c>
      <c r="C15" s="22">
        <f t="shared" si="1"/>
        <v>0.9955253813887189</v>
      </c>
    </row>
    <row r="16" spans="1:3" ht="12.75">
      <c r="A16" s="17">
        <v>0.125</v>
      </c>
      <c r="B16" s="12">
        <f t="shared" si="0"/>
        <v>1.6630436812405995</v>
      </c>
      <c r="C16" s="22">
        <f t="shared" si="1"/>
        <v>0.9502667469807131</v>
      </c>
    </row>
    <row r="17" spans="1:3" ht="12.75">
      <c r="A17" s="17">
        <v>0.15</v>
      </c>
      <c r="B17" s="12">
        <f t="shared" si="0"/>
        <v>0.8401680504168058</v>
      </c>
      <c r="C17" s="22">
        <f t="shared" si="1"/>
        <v>0.7985806713651824</v>
      </c>
    </row>
    <row r="18" spans="1:3" ht="12.75">
      <c r="A18" s="17">
        <v>0.175</v>
      </c>
      <c r="B18" s="12">
        <f t="shared" si="0"/>
        <v>0.1315903389919539</v>
      </c>
      <c r="C18" s="22">
        <f t="shared" si="1"/>
        <v>0.552212308225931</v>
      </c>
    </row>
    <row r="19" spans="1:3" ht="12.75">
      <c r="A19" s="17">
        <v>0.2</v>
      </c>
      <c r="B19" s="12">
        <f t="shared" si="0"/>
        <v>0.5000000000000004</v>
      </c>
      <c r="C19" s="22">
        <f t="shared" si="1"/>
        <v>0.30909232201220294</v>
      </c>
    </row>
    <row r="20" spans="1:3" ht="12.75">
      <c r="A20" s="17">
        <v>0.225</v>
      </c>
      <c r="B20" s="12">
        <f t="shared" si="0"/>
        <v>1.0776318121606498</v>
      </c>
      <c r="C20" s="22">
        <f t="shared" si="1"/>
        <v>0.14190846905253304</v>
      </c>
    </row>
    <row r="21" spans="1:3" ht="12.75">
      <c r="A21" s="17">
        <v>0.25</v>
      </c>
      <c r="B21" s="12">
        <f t="shared" si="0"/>
        <v>1.6165807537309522</v>
      </c>
      <c r="C21" s="22">
        <f t="shared" si="1"/>
        <v>0.054575527868514294</v>
      </c>
    </row>
    <row r="22" spans="1:3" ht="12.75">
      <c r="A22" s="17">
        <v>0.275</v>
      </c>
      <c r="B22" s="12">
        <f t="shared" si="0"/>
        <v>2.127591541632247</v>
      </c>
      <c r="C22" s="22">
        <f t="shared" si="1"/>
        <v>0.017927434191290413</v>
      </c>
    </row>
    <row r="23" spans="1:3" ht="12.75">
      <c r="A23" s="17">
        <v>0.3</v>
      </c>
      <c r="B23" s="12">
        <f t="shared" si="0"/>
        <v>2.6186146828319083</v>
      </c>
      <c r="C23" s="22">
        <f t="shared" si="1"/>
        <v>0.0051078856192254005</v>
      </c>
    </row>
    <row r="24" spans="1:3" ht="12.75">
      <c r="A24" s="17">
        <v>0.325</v>
      </c>
      <c r="B24" s="12">
        <f t="shared" si="0"/>
        <v>3.095810973565018</v>
      </c>
      <c r="C24" s="22">
        <f t="shared" si="1"/>
        <v>0.0012764206677233108</v>
      </c>
    </row>
    <row r="25" spans="1:3" ht="12.75">
      <c r="A25" s="17">
        <v>0.35</v>
      </c>
      <c r="B25" s="12">
        <f t="shared" si="0"/>
        <v>3.5641684448545226</v>
      </c>
      <c r="C25" s="22">
        <f t="shared" si="1"/>
        <v>0.00028183120913007374</v>
      </c>
    </row>
    <row r="26" spans="1:3" ht="12.75">
      <c r="A26" s="17">
        <v>0.375</v>
      </c>
      <c r="B26" s="12">
        <f t="shared" si="0"/>
        <v>4.027902680055713</v>
      </c>
      <c r="C26" s="22">
        <f t="shared" si="1"/>
        <v>5.521847444057775E-05</v>
      </c>
    </row>
    <row r="27" spans="1:3" ht="12.75">
      <c r="A27" s="17">
        <v>0.4</v>
      </c>
      <c r="B27" s="12">
        <f t="shared" si="0"/>
        <v>4.490731195102494</v>
      </c>
      <c r="C27" s="22">
        <f t="shared" si="1"/>
        <v>9.615949818850343E-06</v>
      </c>
    </row>
    <row r="28" spans="1:3" ht="12.75">
      <c r="A28" s="17">
        <v>0.425</v>
      </c>
      <c r="B28" s="12">
        <f t="shared" si="0"/>
        <v>4.9560730267569015</v>
      </c>
      <c r="C28" s="22">
        <f t="shared" si="1"/>
        <v>1.4874038558574132E-06</v>
      </c>
    </row>
    <row r="29" spans="1:3" ht="12.75">
      <c r="A29" s="17">
        <v>0.45</v>
      </c>
      <c r="B29" s="12">
        <f t="shared" si="0"/>
        <v>5.4272042023997455</v>
      </c>
      <c r="C29" s="22">
        <f t="shared" si="1"/>
        <v>2.0380132064485043E-07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obb0</dc:creator>
  <cp:keywords/>
  <dc:description/>
  <cp:lastModifiedBy>CDC User</cp:lastModifiedBy>
  <dcterms:created xsi:type="dcterms:W3CDTF">2009-04-27T14:57:10Z</dcterms:created>
  <dcterms:modified xsi:type="dcterms:W3CDTF">2015-07-30T18:24:22Z</dcterms:modified>
  <cp:category/>
  <cp:version/>
  <cp:contentType/>
  <cp:contentStatus/>
</cp:coreProperties>
</file>